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3"/>
  </bookViews>
  <sheets>
    <sheet name="№4" sheetId="1" r:id="rId1"/>
    <sheet name="№ 6" sheetId="2" r:id="rId2"/>
    <sheet name="№5" sheetId="3" r:id="rId3"/>
    <sheet name="№8" sheetId="4" r:id="rId4"/>
  </sheets>
  <definedNames/>
  <calcPr fullCalcOnLoad="1"/>
</workbook>
</file>

<file path=xl/sharedStrings.xml><?xml version="1.0" encoding="utf-8"?>
<sst xmlns="http://schemas.openxmlformats.org/spreadsheetml/2006/main" count="1185" uniqueCount="393">
  <si>
    <t>классификации</t>
  </si>
  <si>
    <t>182 1 06 00000 00 0000 110</t>
  </si>
  <si>
    <t>Код бюджетной классификации</t>
  </si>
  <si>
    <t>Сумма</t>
  </si>
  <si>
    <t xml:space="preserve">Наименование кодов экономической </t>
  </si>
  <si>
    <t>Налог на доходы физических лиц</t>
  </si>
  <si>
    <t>Налоги на имущество</t>
  </si>
  <si>
    <t>Земельный налог</t>
  </si>
  <si>
    <t>0103</t>
  </si>
  <si>
    <t>0104</t>
  </si>
  <si>
    <t>Резервный фонд</t>
  </si>
  <si>
    <t>0801</t>
  </si>
  <si>
    <t xml:space="preserve">                                                        </t>
  </si>
  <si>
    <t>Вид</t>
  </si>
  <si>
    <t>Единый сельскохозяйственный налог</t>
  </si>
  <si>
    <t xml:space="preserve">                                                                                                                                                          Приложение № 4</t>
  </si>
  <si>
    <t>0503</t>
  </si>
  <si>
    <t>Наименование главных  распорядителей</t>
  </si>
  <si>
    <t>и наименование показателей бюд.классификации</t>
  </si>
  <si>
    <t>Раздел</t>
  </si>
  <si>
    <t>подраздел</t>
  </si>
  <si>
    <t xml:space="preserve">Целевая </t>
  </si>
  <si>
    <t>статья</t>
  </si>
  <si>
    <t>расходов</t>
  </si>
  <si>
    <t>0412</t>
  </si>
  <si>
    <t xml:space="preserve">182 1 01 02030 01 1000 110 </t>
  </si>
  <si>
    <t>182 1 05 03000 01 1000 110</t>
  </si>
  <si>
    <t>Другие вопросы в области национальной экономики</t>
  </si>
  <si>
    <t>0102</t>
  </si>
  <si>
    <t>0500</t>
  </si>
  <si>
    <t>0100</t>
  </si>
  <si>
    <t>ведомства</t>
  </si>
  <si>
    <t>182 1 06 06000 10 1000 110</t>
  </si>
  <si>
    <t>бюджетной системы Российской Федерации</t>
  </si>
  <si>
    <t>018 2 02  00000 00 0000 151</t>
  </si>
  <si>
    <t xml:space="preserve">ВСЕГО </t>
  </si>
  <si>
    <t>018</t>
  </si>
  <si>
    <t xml:space="preserve"> ДОХОДЫ </t>
  </si>
  <si>
    <t>Безвозмездные поступления от других бюджетов</t>
  </si>
  <si>
    <t>182 1 01 02020 01 1000 110</t>
  </si>
  <si>
    <t>1102</t>
  </si>
  <si>
    <t>0113</t>
  </si>
  <si>
    <t>0111</t>
  </si>
  <si>
    <t xml:space="preserve">Налог на доходы физ.лиц  с доходов, полученных от </t>
  </si>
  <si>
    <t>182 1 01 02020 01 2000 110</t>
  </si>
  <si>
    <t xml:space="preserve">осуществления  деятельности физическими лицами, </t>
  </si>
  <si>
    <t>182 1 01 02020 01 3000 110</t>
  </si>
  <si>
    <t xml:space="preserve">зарегистрированными в качестве И.П., нотариусов, </t>
  </si>
  <si>
    <t>занимающихся частной практикой , адвокатов и др.лиц.</t>
  </si>
  <si>
    <t>Налог на доходы физических лиц,  с доходов, получен-</t>
  </si>
  <si>
    <t xml:space="preserve">182 1 01 02030 01 2000 110 </t>
  </si>
  <si>
    <t xml:space="preserve">ных физическими лицами в соответствии со статьей </t>
  </si>
  <si>
    <t xml:space="preserve">182 1 01 02030 01 3000 110 </t>
  </si>
  <si>
    <t xml:space="preserve">228 НК Рф </t>
  </si>
  <si>
    <t>Доходы от использования имущества.</t>
  </si>
  <si>
    <t>0409</t>
  </si>
  <si>
    <t>2015 год</t>
  </si>
  <si>
    <t>2015</t>
  </si>
  <si>
    <t>ВСЕГО ДОХОДЫ</t>
  </si>
  <si>
    <t>2016</t>
  </si>
  <si>
    <t>240</t>
  </si>
  <si>
    <t>8118021</t>
  </si>
  <si>
    <t>120</t>
  </si>
  <si>
    <t>110</t>
  </si>
  <si>
    <t>8510000</t>
  </si>
  <si>
    <t>8518023</t>
  </si>
  <si>
    <t>ЖИЛИЩНО-КОММУНАЛЬНОЕ ХОЗЯЙСТВО</t>
  </si>
  <si>
    <t>0800000</t>
  </si>
  <si>
    <t>0818063</t>
  </si>
  <si>
    <t>610</t>
  </si>
  <si>
    <t>0830000</t>
  </si>
  <si>
    <t>0838064</t>
  </si>
  <si>
    <t>1100</t>
  </si>
  <si>
    <t xml:space="preserve">Массовый спорт </t>
  </si>
  <si>
    <t>0900000</t>
  </si>
  <si>
    <t>620</t>
  </si>
  <si>
    <t xml:space="preserve">  Подпрограмма   " Спортивная жизнь поселка Березовка" в рамках муниципальной программы Содействие развитию физической культуры, спорта, молодежной политики" поселка Березовка на 2014-2016 годы </t>
  </si>
  <si>
    <t xml:space="preserve">Функционирование высшего должностного лица поселка Березовка </t>
  </si>
  <si>
    <t xml:space="preserve">Функционирование законодательного органа поселка Березовка </t>
  </si>
  <si>
    <t>8110000</t>
  </si>
  <si>
    <t xml:space="preserve">Функционирование  администрации поселка Березовка </t>
  </si>
  <si>
    <t xml:space="preserve">Другие государственные расходы </t>
  </si>
  <si>
    <t>0700000</t>
  </si>
  <si>
    <t>0710000</t>
  </si>
  <si>
    <t>0720000</t>
  </si>
  <si>
    <t>1300000,0</t>
  </si>
  <si>
    <t xml:space="preserve">Код </t>
  </si>
  <si>
    <t xml:space="preserve">Раздел </t>
  </si>
  <si>
    <t xml:space="preserve">№ </t>
  </si>
  <si>
    <t>строки</t>
  </si>
  <si>
    <t>Распределение бюджетных ассигнований по разделам и подразделам бюджетной классификации расходов</t>
  </si>
  <si>
    <t xml:space="preserve">   Наименование показателя бюджетной классификации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</si>
  <si>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</si>
  <si>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</si>
  <si>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</si>
  <si>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</si>
  <si>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</si>
  <si>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</si>
  <si>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</si>
  <si>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</si>
  <si>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</si>
  <si>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</si>
  <si>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</si>
  <si>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</si>
  <si>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</si>
  <si>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</si>
  <si>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18</t>
  </si>
  <si>
    <t>19</t>
  </si>
  <si>
    <t>20</t>
  </si>
  <si>
    <t>Распределение бюджетных ассигнований по разделам, подразделам, целевым статьям ( муниципальных программ поселка</t>
  </si>
  <si>
    <t>200</t>
  </si>
  <si>
    <t>100</t>
  </si>
  <si>
    <t>600</t>
  </si>
  <si>
    <t>8518514</t>
  </si>
  <si>
    <t>8600000</t>
  </si>
  <si>
    <t>8610000</t>
  </si>
  <si>
    <t>0810000</t>
  </si>
  <si>
    <t>0910000</t>
  </si>
  <si>
    <t>0918062</t>
  </si>
  <si>
    <t>0505</t>
  </si>
  <si>
    <t xml:space="preserve">Безопасность дорожного движения </t>
  </si>
  <si>
    <t>0720001</t>
  </si>
  <si>
    <t>870</t>
  </si>
  <si>
    <t>1006</t>
  </si>
  <si>
    <t>8518025</t>
  </si>
  <si>
    <t>Дорожное хозяйство (дорожные фонды)</t>
  </si>
  <si>
    <t>Благоустройство</t>
  </si>
  <si>
    <t>Другие вопросы в области ЖКХ</t>
  </si>
  <si>
    <t>0400</t>
  </si>
  <si>
    <t>0800</t>
  </si>
  <si>
    <t>1</t>
  </si>
  <si>
    <t>ОБЩЕГОСУДАРСТВЕННЫЕ РАСХОДЫ</t>
  </si>
  <si>
    <t>НАЦИОНАЛЬНАЯ ЭКОНОМИКА</t>
  </si>
  <si>
    <t>КУЛЬТУРА, КИНЕМАТОГРАФИЯ</t>
  </si>
  <si>
    <t>СОЦИАЛЬНАЯ ПОЛИТИКА</t>
  </si>
  <si>
    <t>ФИЗИЧЕСКАЯ КУЛЬТУРА И СПОРТ</t>
  </si>
  <si>
    <t>Культура</t>
  </si>
  <si>
    <t>Другие вопросы в области социальной политики</t>
  </si>
  <si>
    <t>ВСЕГО:</t>
  </si>
  <si>
    <t>8100000</t>
  </si>
  <si>
    <t>8500000</t>
  </si>
  <si>
    <t>руб</t>
  </si>
  <si>
    <t>9110000</t>
  </si>
  <si>
    <t>800</t>
  </si>
  <si>
    <t>Резервные средства</t>
  </si>
  <si>
    <t>Субвенция бюджету муниципального образования  на выполнение государственных полномочий по созданию и обеспечению деятельности административных комиссий</t>
  </si>
  <si>
    <t>Мероприятия по жилищно-коммунальному хозяйству   в рамках подпрограммы  " Благоустройство поселка Березовка"  муниципальной программы Повышение качества жизни и прочие мероприятия на территории поселка Березовка"</t>
  </si>
  <si>
    <t>Муниципальный жилой фонд</t>
  </si>
  <si>
    <t>Прочее муниципальное имущество</t>
  </si>
  <si>
    <t>1000</t>
  </si>
  <si>
    <t>Передача полномочий по признагию граждан малоимущими в рамках непрограммных расходов Администрации поселка Березовка</t>
  </si>
  <si>
    <t>Непрограммые расходы Администрации поселка Березовка</t>
  </si>
  <si>
    <t xml:space="preserve">Высшее должностное лицо в рамках непрограммых расходов </t>
  </si>
  <si>
    <t xml:space="preserve">Председатель  Совета депутатов </t>
  </si>
  <si>
    <t>8118024</t>
  </si>
  <si>
    <t xml:space="preserve">Непрограммные расходы администрации    </t>
  </si>
  <si>
    <t xml:space="preserve">Функционирование администрации </t>
  </si>
  <si>
    <t xml:space="preserve">Руководство и управление  в сфере установленных решений органов государственной (муниципальной) власти </t>
  </si>
  <si>
    <t xml:space="preserve">Резервный фонд  </t>
  </si>
  <si>
    <t>8518011</t>
  </si>
  <si>
    <t>Функционирование администрации поселка Березовка</t>
  </si>
  <si>
    <t xml:space="preserve">Непрограммные расходы администрации поселка Березовка  </t>
  </si>
  <si>
    <t>0728003</t>
  </si>
  <si>
    <t>0718001</t>
  </si>
  <si>
    <t>0718003</t>
  </si>
  <si>
    <t>0718004</t>
  </si>
  <si>
    <t>0718005</t>
  </si>
  <si>
    <t>0798001</t>
  </si>
  <si>
    <t>Мероприятия по жилищно-коммунальному хозяйству   в рамках   муниципальной программы Повышение качества жизни и прочие мероприятия на территории поселка Березовка"</t>
  </si>
  <si>
    <t>0798000</t>
  </si>
  <si>
    <t>0798003</t>
  </si>
  <si>
    <t>0798004</t>
  </si>
  <si>
    <t>0798005</t>
  </si>
  <si>
    <t>0890000</t>
  </si>
  <si>
    <t>0898001</t>
  </si>
  <si>
    <t>0998002</t>
  </si>
  <si>
    <t>9118514</t>
  </si>
  <si>
    <t>244</t>
  </si>
  <si>
    <t>121</t>
  </si>
  <si>
    <t>8618062</t>
  </si>
  <si>
    <t>111</t>
  </si>
  <si>
    <t xml:space="preserve">Высшее должностное лицо </t>
  </si>
  <si>
    <t>Высшее должностное лицо</t>
  </si>
  <si>
    <t xml:space="preserve">Обеспечение деятельности (оказание услуг) подведомственных учреждений  </t>
  </si>
  <si>
    <t>0728001</t>
  </si>
  <si>
    <t>п/п Дороги поселка Березовка</t>
  </si>
  <si>
    <t xml:space="preserve">п/п Дороги поселка Березовка </t>
  </si>
  <si>
    <t>Ремонт и содержание дорог</t>
  </si>
  <si>
    <t>Расходы  на софинансирование</t>
  </si>
  <si>
    <t>Мероприятия по землеустройству, землепользов-ю , проектированию в рамках непрограммых расходов</t>
  </si>
  <si>
    <t>Мероприятияпо землеустройству, землепользованию, проектированию</t>
  </si>
  <si>
    <t xml:space="preserve">Расходы на освещение </t>
  </si>
  <si>
    <t>Подпрограмма  " Благоустройство поселка Березовка"  муниципальной программы Повышение качества жизни и прочие мероприятия на территории поселка Березовка"</t>
  </si>
  <si>
    <t xml:space="preserve">Расходы на озеленение </t>
  </si>
  <si>
    <t>Расходы на содержание мест захоронений</t>
  </si>
  <si>
    <t xml:space="preserve">МКУ ЦБМО п. Березовка </t>
  </si>
  <si>
    <t>0309</t>
  </si>
  <si>
    <t>0798018</t>
  </si>
  <si>
    <t xml:space="preserve">Мероприятия в области  охраны водных объектов </t>
  </si>
  <si>
    <t xml:space="preserve">Противопаводковые мероприятия </t>
  </si>
  <si>
    <t xml:space="preserve">Мероприятия по пожарной безопасности   </t>
  </si>
  <si>
    <t xml:space="preserve">Обеспечение первичных мер пожарной безопасности </t>
  </si>
  <si>
    <t>0310</t>
  </si>
  <si>
    <t xml:space="preserve">Расходы на прочее благоустройство </t>
  </si>
  <si>
    <t>Мероприятия  в области ЖКХ</t>
  </si>
  <si>
    <t xml:space="preserve">Содержание  муниципальных сетей </t>
  </si>
  <si>
    <t>Обеспечение деятельности(оказание услуг) подведомственных учреждений (библиотека)</t>
  </si>
  <si>
    <t>Обеспечение деятельности(оказание услуг) подведомственных учреждений (ДК)</t>
  </si>
  <si>
    <t>Мероприятия в области культуры</t>
  </si>
  <si>
    <t>Обеспечение деятельности (оказание услуг) подведомственных учреждений   СЦ " Резерв"</t>
  </si>
  <si>
    <t xml:space="preserve"> Спортивные мероприятия  </t>
  </si>
  <si>
    <t xml:space="preserve">Мероприятия по реализации комплекса мероприятияй , обеспечивающих организацию трудового отряда </t>
  </si>
  <si>
    <t>0858001</t>
  </si>
  <si>
    <t xml:space="preserve">Председатель Совета депутатов </t>
  </si>
  <si>
    <t>Мероприятия в области охраны водных объектов</t>
  </si>
  <si>
    <t xml:space="preserve">Мероприятия по пожарной безопасности </t>
  </si>
  <si>
    <t>Мероприятия по землеустройству, землепользованию, проектированию</t>
  </si>
  <si>
    <t xml:space="preserve">Прочее муниципальное имущество </t>
  </si>
  <si>
    <t>Обеспечение деятельности ( оказание услуг) подведомственных учреждений  СЦ " Резерв"</t>
  </si>
  <si>
    <t xml:space="preserve">Руководство и управление в сфере установленных функций органов государственной  (муниципальной) власти  </t>
  </si>
  <si>
    <t xml:space="preserve">Мероприятия по реализации комплекса мероприятий , обеспечивающих организацию трудового отряда </t>
  </si>
  <si>
    <t xml:space="preserve">Подпрограмма " Дороги поселка Березовка " </t>
  </si>
  <si>
    <t xml:space="preserve">Мероприятие Безопасность дорожного движения </t>
  </si>
  <si>
    <t xml:space="preserve">Расходы на ОЗЕЛЕНЕНИЕ   </t>
  </si>
  <si>
    <t xml:space="preserve">Расходы на ПРОЧЕЕ БЛАГОУСТРОЙСТВО   </t>
  </si>
  <si>
    <t xml:space="preserve">Спортивные мероприятия </t>
  </si>
  <si>
    <t>Обеспечение деятельности ( оказание услуг) подведомственных учреждений  (библиотека, ДК, мероприятия )</t>
  </si>
  <si>
    <t xml:space="preserve">Спортивные мероприятия  </t>
  </si>
  <si>
    <t xml:space="preserve">Функционирование  местных администраций </t>
  </si>
  <si>
    <t xml:space="preserve">Функционирование администрации поселка Березовка </t>
  </si>
  <si>
    <t xml:space="preserve">Руководство и управление в сфере установленных функций органов государственной       ( муниципальной ) власти </t>
  </si>
  <si>
    <t xml:space="preserve">Резервный фонд  Администрации поселка Березовка </t>
  </si>
  <si>
    <t>Резервный  фонд</t>
  </si>
  <si>
    <t xml:space="preserve">МКУ  " Централизованная бухгалтерия м.о.п.Березовка"  </t>
  </si>
  <si>
    <t>Обеспечение деятельности ( оказание услуг) подведомственных учреждений</t>
  </si>
  <si>
    <t xml:space="preserve">Национальная безопасность и правоохранительная деятельность </t>
  </si>
  <si>
    <t>Мероприятия по гражданской обороне и чрезвычайным ситуациям</t>
  </si>
  <si>
    <t xml:space="preserve">Мероприятия по обеспечению пожарной безопасности </t>
  </si>
  <si>
    <t xml:space="preserve">Ремонт и содержание дорог </t>
  </si>
  <si>
    <t>Мероприятия  по землеустройству, землепользованию, проектированию</t>
  </si>
  <si>
    <t xml:space="preserve"> Дорожный  фонд </t>
  </si>
  <si>
    <t xml:space="preserve">Подпрограмма " Благоустройство поселка Березовка" </t>
  </si>
  <si>
    <t xml:space="preserve">Расходы на ОСВЕЩЕНИЕ </t>
  </si>
  <si>
    <t xml:space="preserve"> расходы  на озеленение </t>
  </si>
  <si>
    <t xml:space="preserve">Расходы на СОДЕРЖАНИЕ МЕСТ ЗАХОРОНЕНИЙ </t>
  </si>
  <si>
    <t xml:space="preserve">расходы на содержание мест захоронений </t>
  </si>
  <si>
    <t xml:space="preserve">расходы на прочее благоустройство   </t>
  </si>
  <si>
    <t xml:space="preserve">Муниципальные сети </t>
  </si>
  <si>
    <t>Подпрограмма " Сохранение культурного наследия"  ( библиотека)</t>
  </si>
  <si>
    <t>Подпрограмма " Поддержка любительского народного творчества и организация досуга населения"  ДК</t>
  </si>
  <si>
    <t xml:space="preserve">Обеспечение деятельности  (оказание услуг)подведомственных учреждений                      ( библиотека) </t>
  </si>
  <si>
    <t>Обеспечение деятельности  (оказание услуг)подведомственных учреждений  ( ДК)</t>
  </si>
  <si>
    <t xml:space="preserve">  Подпрограмма   " Спортивная жизнь поселка Березовка" </t>
  </si>
  <si>
    <t>Обеспечение деятельности (оказание услуг) подведомственных учреждений ( СЦ " Резерв")</t>
  </si>
  <si>
    <t xml:space="preserve">МЕРОПРИЯТИЯ  по реализации комплекса мероприятий , обеспечивающих организацию трудового отряда </t>
  </si>
  <si>
    <t>622</t>
  </si>
  <si>
    <t>621</t>
  </si>
  <si>
    <t>0727508</t>
  </si>
  <si>
    <t>дорожный фонд ( к.б.)</t>
  </si>
  <si>
    <t>16</t>
  </si>
  <si>
    <t>17</t>
  </si>
  <si>
    <t>21</t>
  </si>
  <si>
    <t>22</t>
  </si>
  <si>
    <t>23</t>
  </si>
  <si>
    <t>000 1 03 00000 00 0000 000</t>
  </si>
  <si>
    <t>Налоги на товары ( работы, услуги) реализуемые на территории Российской Федерации</t>
  </si>
  <si>
    <t>182 1 03 02 000 01 0000 110</t>
  </si>
  <si>
    <t xml:space="preserve">Акцизы по подакцизным товарам (продукции), производимым на территории Российской Федерации </t>
  </si>
  <si>
    <t>Доходы от уплаты акцизов на дизельное топливо, зачисляемые в консолидированные бюджеты  субъектов Российской Федерации</t>
  </si>
  <si>
    <t>182 1 03 02230 01 0000 110</t>
  </si>
  <si>
    <t>Доходы от уплаты акцизов на моторные масла  для дизельных и (или) карбюраторных  (инжекторных) двигателей, зачисляемые в консолидированные бюджеты  субъектов Российской Федерации</t>
  </si>
  <si>
    <t xml:space="preserve">182 1 03  02240 01 0000 110   </t>
  </si>
  <si>
    <t xml:space="preserve">182 1 03  02250 01 0000 110   </t>
  </si>
  <si>
    <t>Доходы от уплаты акцизов на автомобильный бензин , производимый на территории  Российской Федерации, зачисляемые в консолидированные бюджеты  субъектов Российской Федерации</t>
  </si>
  <si>
    <t xml:space="preserve">182 1 03  02260 01 0000 110   </t>
  </si>
  <si>
    <t>Доходы от уплаты акцизов на прямогонный бензин , производимый на территории  Российской Федерации, зачисляемые в консолидированные бюджеты  субъектов Российской Федерации</t>
  </si>
  <si>
    <t xml:space="preserve">расходы дорожного фонда </t>
  </si>
  <si>
    <t xml:space="preserve">Расходы по региональной выплате  и выплаты, обеспечивающие уровень зар.платы не ниже минимальной заработной платы  </t>
  </si>
  <si>
    <t>0811021</t>
  </si>
  <si>
    <t xml:space="preserve">Расходы по персональным выплатам, устанавливаемые в целях повышения оплаты труда  молодым специалистам </t>
  </si>
  <si>
    <t>8511031</t>
  </si>
  <si>
    <t>611</t>
  </si>
  <si>
    <t>0728002</t>
  </si>
  <si>
    <t xml:space="preserve">дорожный фонд </t>
  </si>
  <si>
    <t>Расходы по передаче полномочий по муниципальному земельному контролю</t>
  </si>
  <si>
    <t>8518028</t>
  </si>
  <si>
    <t>Передача полномочий  по муниципальному земельному контролю</t>
  </si>
  <si>
    <t>24</t>
  </si>
  <si>
    <t>Дорожный фонд</t>
  </si>
  <si>
    <t>Расходы дорожного фонда  за счет местного бюджета</t>
  </si>
  <si>
    <t xml:space="preserve">Расходы по персональным выплатам , установленныем в целях повышения оплаты труда  молодым специалистам </t>
  </si>
  <si>
    <t xml:space="preserve">Социальное обеспечение населения </t>
  </si>
  <si>
    <t>1003</t>
  </si>
  <si>
    <t>8518106</t>
  </si>
  <si>
    <t>320</t>
  </si>
  <si>
    <t>322</t>
  </si>
  <si>
    <t xml:space="preserve">Расходы по передаче полномочий по определению размера доходов и стоимости имущества в целях признания граждан малоимущими </t>
  </si>
  <si>
    <t xml:space="preserve">Передача полномочий  по расчету малоимущих </t>
  </si>
  <si>
    <t>25</t>
  </si>
  <si>
    <t>26</t>
  </si>
  <si>
    <t>27</t>
  </si>
  <si>
    <t xml:space="preserve">Социальное обеспечение  населения </t>
  </si>
  <si>
    <t>1403</t>
  </si>
  <si>
    <t>28</t>
  </si>
  <si>
    <t>29</t>
  </si>
  <si>
    <t>Непрограммые  расходы  Администрации  поселка Березовка</t>
  </si>
  <si>
    <r>
      <t xml:space="preserve">        "</t>
    </r>
    <r>
      <rPr>
        <i/>
        <sz val="10"/>
        <rFont val="Times New Roman"/>
        <family val="1"/>
      </rPr>
      <t xml:space="preserve">О    Бюджете поселка Березовка на 2015 год и плановый период  2016-2017 годы" </t>
    </r>
  </si>
  <si>
    <t xml:space="preserve">   Бюджета  поселка Березовка Березовского района  Красноярского края на 2015 год и плановый период 2016-2017 годы</t>
  </si>
  <si>
    <t>2017</t>
  </si>
  <si>
    <t xml:space="preserve">    Ведомственная структура расходов   бюджета  поселка  Березовка Березовского района Красноярского края  на 2015 год</t>
  </si>
  <si>
    <t xml:space="preserve">" О   Бюджете  поселка Березовка на 2015 год и плановый 2016-2017 годы" </t>
  </si>
  <si>
    <t>бюджетов Р.Ф.  на 2015 год и плановый  период 2016-2017 годов</t>
  </si>
  <si>
    <t>" О   Бюджете поселка Березовка на 2015 год и плановый период 2016-2017 годы"</t>
  </si>
  <si>
    <t xml:space="preserve">Условно-утвержденные расходы </t>
  </si>
  <si>
    <t>деятельности), группам и подгруппам видов расходов  бюджета поселка на 2015 год</t>
  </si>
  <si>
    <t>Муниципальная программа " Культура поселка Березовка" на 2015-2017</t>
  </si>
  <si>
    <t xml:space="preserve">Муниципальная программа  " Повышение качества жизни и прочие мероприятия на территории поселка Березовка  на 2015-2017 годы </t>
  </si>
  <si>
    <t xml:space="preserve">Расходы по региональной выплате и выплате обеспечивающией уровень зарп.платы не ниже минимальной </t>
  </si>
  <si>
    <t>Муниципальная программа " Содействие развитию физической культуры, спорта, молодежной политики поселка Березовка" на 2015-2017 годы</t>
  </si>
  <si>
    <t xml:space="preserve">Подпрограмма " Дороги поселка Березовка " в рамках муниципальной программы " Повышение  качества жизни и прочие мероприятия  на территории поселка Березовка на 2015-2017 годы </t>
  </si>
  <si>
    <t xml:space="preserve">Подпрограмма " Благоустройство поселка Березовка" в рамках муниципальной программы " Повышение  качества жизни и прочие мероприятия  на территории поселка Березовка на 2015-2017 годы </t>
  </si>
  <si>
    <t>Муниципальная программа " Культура поселка Березовка " на 2015-2017</t>
  </si>
  <si>
    <t xml:space="preserve">Подпрограмма " Сохранение культурного наследия" в рамках муниципальной программы  " Культура поселка Березовка " на 2015-2017 годы </t>
  </si>
  <si>
    <t xml:space="preserve">Подпрограмма " Поддержка любительского народного творчества и организация досуга населения" в рамках муниципальной программы     " Культура поселка Березовка " на 2015-2017 годы </t>
  </si>
  <si>
    <t>Мероприятия в рамках муниципальной программы " Культура поселка Березовка " на 2015-2017 годы</t>
  </si>
  <si>
    <t>МЕРОПРИЯТИЯ  в рамках муниципальной программы " Содействие развитию физической культуры, спорта, молодежной политики поселка Березовка" на 2015-2017 годы</t>
  </si>
  <si>
    <t xml:space="preserve">2015 год </t>
  </si>
  <si>
    <t xml:space="preserve"> Спортивные мероприятия  в рамках муниципальной программы " Содействие развитию физической культуры, спорта, молодежной политики поселка Березовка" на 2015-2017 годы</t>
  </si>
  <si>
    <t xml:space="preserve">Обеспечение деятельности ( оказание услуг) подведомственных учреждений  (МКУ ЦБМО), расходы по административной </t>
  </si>
  <si>
    <t xml:space="preserve">Передача полномочий  контрольному органу </t>
  </si>
  <si>
    <t>182 1 01 02000 01 0000 110</t>
  </si>
  <si>
    <t>115 1 11 05013 13 1000 120</t>
  </si>
  <si>
    <t xml:space="preserve">018 1 11 09045 13 1000 120 </t>
  </si>
  <si>
    <t>115 1 14 06013  13 1000 430</t>
  </si>
  <si>
    <t xml:space="preserve">018 1 11 07015 13 1000 120 </t>
  </si>
  <si>
    <t>115 114 00000 13 0000 000</t>
  </si>
  <si>
    <t>018 2 02 04999 13 0000 151</t>
  </si>
  <si>
    <t xml:space="preserve">Прочие межбюджетные трансферты, передаваемые бюджетам городских поселений </t>
  </si>
  <si>
    <t>018 2 02  03024 13 0000 151</t>
  </si>
  <si>
    <t>018 1 16 18050 13 0000 140</t>
  </si>
  <si>
    <t>Прочие неналоговые доходы бюджетов городских поселений</t>
  </si>
  <si>
    <t xml:space="preserve">018 117 05050 13 0000 180  </t>
  </si>
  <si>
    <t xml:space="preserve">018 2 19 05000 13 0000 151  </t>
  </si>
  <si>
    <t xml:space="preserve"> от 22.12.2014 г № 45 - 1 " О Бюджете поселка Березовка на 2015 год  и плановый период 2016-2017 годы"</t>
  </si>
  <si>
    <t xml:space="preserve">Проведение выборов </t>
  </si>
  <si>
    <t>0107</t>
  </si>
  <si>
    <t>8518103</t>
  </si>
  <si>
    <t>Передача полномочий по внешнему муниципальному контролю</t>
  </si>
  <si>
    <t>Передача полномочий контрольному органу по внешнему фин.контролю</t>
  </si>
  <si>
    <t>8118025</t>
  </si>
  <si>
    <t>540</t>
  </si>
  <si>
    <t xml:space="preserve">Проведение выборов депутатов и главы </t>
  </si>
  <si>
    <t>Передача полномочий по мун.земельному контролю</t>
  </si>
  <si>
    <t xml:space="preserve">Передача полномочий  контрольно-счетному органу м.о.Березовский район </t>
  </si>
  <si>
    <t xml:space="preserve"> Расходы по проведение выборов депутатов и главы поселка  </t>
  </si>
  <si>
    <t xml:space="preserve">Налог  на имущество физических лиц, взимаемый по ставкам, применяемым к объектам налогообложения, расположенным  в границах городских поселений </t>
  </si>
  <si>
    <t xml:space="preserve">Земельный налог, с организаций , обладающих земельным участком, расположенным в границах городских поселений </t>
  </si>
  <si>
    <t xml:space="preserve">Земельный налог с физических лиц, обладающих земельным участком , расположенным в границах городских поселений </t>
  </si>
  <si>
    <t xml:space="preserve">Доходы 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 , а так же средства от продажи права на заключение договоров аренды указанных земельных участков </t>
  </si>
  <si>
    <t xml:space="preserve">018 1 11 05075  13 1000 120 </t>
  </si>
  <si>
    <t xml:space="preserve">Доходы от сдачи в аренду имущества, составляющего казну городских поселений ( за исключением земельных участков) </t>
  </si>
  <si>
    <t>Прочие поступления от использования  имущества,находящегося в собственности городских поселений(за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</si>
  <si>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перечисления части прибыли , остающейся после уплаты налогов и иных обязательных платежей муниципальных унитарных предприятий, созданных городскими поселениями</t>
  </si>
  <si>
    <t>Доходы от продажи земельных участков,государственная   собственность на которые не разграничена и которые расположены в границах городских поселений</t>
  </si>
  <si>
    <t>018 2 02  01001 13 0000 151</t>
  </si>
  <si>
    <t>Дотация  бюджетам городских поселений на выравнивание   бюджетной обеспеченности  городских поселений</t>
  </si>
  <si>
    <t xml:space="preserve">Субвенция  местным бюджетам на выполнение государственных полномочий  по работе административной комиссии </t>
  </si>
  <si>
    <t>Денежные взыскания (штрафы) за нарушение бюджетного законодательства ( в части бюджетов городских поселений)</t>
  </si>
  <si>
    <t xml:space="preserve">018 2 18 05010 13 1000 151 </t>
  </si>
  <si>
    <t>Доходы бюджетов городских  поселений от возврата остатков субсидий, субвенций  и иных м.т. имеющих целевое назначение , прошлых лет из бюджетов муниципальных районов</t>
  </si>
  <si>
    <t>Возврат остатков субсидий, субвенций  и иных м.т.имеющих целевое назначение прошлых лет, из бюджетов  городских поселений</t>
  </si>
  <si>
    <t xml:space="preserve">Налог на доходы физических лиц,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 со статьями 227,228 Налогового кодекса РФ </t>
  </si>
  <si>
    <t xml:space="preserve">182 1 01 02010 01 1000 110              182 1 01 02010 01 2000 110              182 1 01 02010 01 2000 110    </t>
  </si>
  <si>
    <t xml:space="preserve">182 1 06 06033 13 1000 110      182 1 06 06033 13 2000 110      182 1 06 06033 13 3000 110      </t>
  </si>
  <si>
    <t xml:space="preserve">182 1 06 06043 13 1000 110      182 1 06 06043 13 2000 110      182 1 06 06043 13 3000 110      </t>
  </si>
  <si>
    <t xml:space="preserve">182 1 06 01030 13  1000 110                   182 1 06 01030  13  2000 110 </t>
  </si>
  <si>
    <t>Доходы от продажи матер-ных и нематериальных активов</t>
  </si>
  <si>
    <t>Собственные доходы  (налоговые и неналоговые доходы)</t>
  </si>
  <si>
    <t>880</t>
  </si>
  <si>
    <t xml:space="preserve">Г.П.Модернизация и ремонт дорог </t>
  </si>
  <si>
    <t>0727594</t>
  </si>
  <si>
    <t>0728594</t>
  </si>
  <si>
    <t>Дороги Красноярья  Содержание дорог к.б.</t>
  </si>
  <si>
    <t>0728508</t>
  </si>
  <si>
    <t xml:space="preserve">в    Решение Березовского поселкового Совета  от 22.12. 2014г.   № 45-1   </t>
  </si>
  <si>
    <t xml:space="preserve">Решение  от  16.03.2015 № 47-1   "О внесении изменений в Решение Березовского поселкового Совета депутатов от 22.12.2014г.№ 45-1 </t>
  </si>
  <si>
    <t xml:space="preserve">                                                   Приложение №  6    к  Решению  от   16.03.2015 г № 47-1 " О внесении изменений в Решение Березовского поселкового Совета депутатов</t>
  </si>
  <si>
    <t xml:space="preserve">Приложение №    5   к Решению   от     16.03.2015г  № 47-1  " О внесении изменений </t>
  </si>
  <si>
    <t xml:space="preserve">Приложение № 8 к Решению  от 16.03.2015 № 47-1 " О внесении  изменений в Решение Березовского поселкового Совета депутатов от 22.12.2014г. № 45-1 </t>
  </si>
  <si>
    <t>"Дороги Красноярья" Содержание дорог в поселке за счет средств к.д.ф.</t>
  </si>
  <si>
    <t>Расходы по софинансированию  из бюджета  д.ф.</t>
  </si>
  <si>
    <t xml:space="preserve">Расходы по софинансированию  подпрограммы  </t>
  </si>
  <si>
    <t>Г.П.  Подпрограмма  " Модернизация  и ремонт дорог"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</si>
</sst>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  <numFmt numFmtId="174" formatCode="0.0"/>
    <numFmt numFmtId="175" formatCode="_(* #,##0.000_);_(* \(#,##0.000\);_(* &quot;-&quot;??_);_(@_)"/>
    <numFmt numFmtId="176" formatCode="_(* #,##0.0000_);_(* \(#,##0.0000\);_(* &quot;-&quot;??_);_(@_)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0"/>
    <numFmt numFmtId="182" formatCode="0000000"/>
    <numFmt numFmtId="183" formatCode="000"/>
    <numFmt numFmtId="184" formatCode="#,##0.0"/>
    <numFmt numFmtId="185" formatCode="[$-FC19]d\ mmmm\ yyyy\ &quot;г.&quot;"/>
    <numFmt numFmtId="186" formatCode="_-* #,##0.0_р_._-;\-* #,##0.0_р_._-;_-* &quot;-&quot;?_р_._-;_-@_-"/>
  </numFmts>
  <fonts count="53">
    <font>
      <sz val="10"/>
      <name val="Arial"/>
      <family val="0"/>
    </font>
    <font>
      <sz val="10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30"/>
      <name val="Times New Roman"/>
      <family val="1"/>
    </font>
    <font>
      <b/>
      <i/>
      <sz val="10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70C0"/>
      <name val="Times New Roman"/>
      <family val="1"/>
    </font>
    <font>
      <b/>
      <i/>
      <sz val="10"/>
      <color rgb="FF0070C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322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1" fillId="0" borderId="1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Border="1" applyAlignment="1">
      <alignment horizontal="center"/>
    </xf>
    <xf numFmtId="171" fontId="4" fillId="0" borderId="0" xfId="60" applyFont="1" applyBorder="1" applyAlignment="1">
      <alignment horizontal="center"/>
    </xf>
    <xf numFmtId="171" fontId="4" fillId="0" borderId="0" xfId="60" applyFont="1" applyBorder="1" applyAlignment="1">
      <alignment/>
    </xf>
    <xf numFmtId="172" fontId="4" fillId="0" borderId="0" xfId="60" applyNumberFormat="1" applyFont="1" applyBorder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Border="1" applyAlignment="1">
      <alignment horizontal="right"/>
    </xf>
    <xf numFmtId="4" fontId="4" fillId="0" borderId="0" xfId="0" applyNumberFormat="1" applyFont="1" applyBorder="1" applyAlignment="1">
      <alignment/>
    </xf>
    <xf numFmtId="172" fontId="3" fillId="0" borderId="0" xfId="60" applyNumberFormat="1" applyFont="1" applyBorder="1" applyAlignment="1">
      <alignment/>
    </xf>
    <xf numFmtId="49" fontId="4" fillId="0" borderId="0" xfId="60" applyNumberFormat="1" applyFont="1" applyBorder="1" applyAlignment="1">
      <alignment/>
    </xf>
    <xf numFmtId="0" fontId="6" fillId="0" borderId="1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12" xfId="0" applyFont="1" applyBorder="1" applyAlignment="1">
      <alignment/>
    </xf>
    <xf numFmtId="0" fontId="6" fillId="0" borderId="12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6" fillId="0" borderId="10" xfId="0" applyFont="1" applyBorder="1" applyAlignment="1">
      <alignment/>
    </xf>
    <xf numFmtId="172" fontId="6" fillId="0" borderId="10" xfId="60" applyNumberFormat="1" applyFont="1" applyBorder="1" applyAlignment="1">
      <alignment/>
    </xf>
    <xf numFmtId="0" fontId="1" fillId="0" borderId="10" xfId="0" applyFont="1" applyBorder="1" applyAlignment="1">
      <alignment/>
    </xf>
    <xf numFmtId="49" fontId="6" fillId="0" borderId="10" xfId="0" applyNumberFormat="1" applyFont="1" applyBorder="1" applyAlignment="1">
      <alignment horizontal="right"/>
    </xf>
    <xf numFmtId="49" fontId="1" fillId="0" borderId="10" xfId="0" applyNumberFormat="1" applyFont="1" applyBorder="1" applyAlignment="1">
      <alignment horizontal="right"/>
    </xf>
    <xf numFmtId="4" fontId="6" fillId="0" borderId="10" xfId="0" applyNumberFormat="1" applyFont="1" applyBorder="1" applyAlignment="1">
      <alignment/>
    </xf>
    <xf numFmtId="49" fontId="6" fillId="0" borderId="10" xfId="60" applyNumberFormat="1" applyFont="1" applyBorder="1" applyAlignment="1">
      <alignment/>
    </xf>
    <xf numFmtId="49" fontId="6" fillId="0" borderId="10" xfId="60" applyNumberFormat="1" applyFont="1" applyBorder="1" applyAlignment="1">
      <alignment horizontal="center"/>
    </xf>
    <xf numFmtId="0" fontId="6" fillId="0" borderId="10" xfId="0" applyFont="1" applyBorder="1" applyAlignment="1">
      <alignment horizontal="left"/>
    </xf>
    <xf numFmtId="172" fontId="6" fillId="0" borderId="10" xfId="60" applyNumberFormat="1" applyFont="1" applyBorder="1" applyAlignment="1">
      <alignment horizontal="center"/>
    </xf>
    <xf numFmtId="0" fontId="6" fillId="0" borderId="11" xfId="0" applyFont="1" applyBorder="1" applyAlignment="1">
      <alignment horizontal="left"/>
    </xf>
    <xf numFmtId="0" fontId="6" fillId="0" borderId="0" xfId="0" applyFont="1" applyAlignment="1">
      <alignment/>
    </xf>
    <xf numFmtId="0" fontId="10" fillId="0" borderId="0" xfId="0" applyFont="1" applyAlignment="1">
      <alignment/>
    </xf>
    <xf numFmtId="0" fontId="6" fillId="0" borderId="11" xfId="0" applyFont="1" applyBorder="1" applyAlignment="1">
      <alignment/>
    </xf>
    <xf numFmtId="2" fontId="6" fillId="0" borderId="10" xfId="0" applyNumberFormat="1" applyFont="1" applyBorder="1" applyAlignment="1">
      <alignment/>
    </xf>
    <xf numFmtId="2" fontId="6" fillId="0" borderId="10" xfId="60" applyNumberFormat="1" applyFont="1" applyBorder="1" applyAlignment="1">
      <alignment horizontal="right"/>
    </xf>
    <xf numFmtId="2" fontId="6" fillId="0" borderId="10" xfId="60" applyNumberFormat="1" applyFont="1" applyBorder="1" applyAlignment="1">
      <alignment/>
    </xf>
    <xf numFmtId="2" fontId="6" fillId="0" borderId="10" xfId="0" applyNumberFormat="1" applyFont="1" applyBorder="1" applyAlignment="1">
      <alignment horizontal="right"/>
    </xf>
    <xf numFmtId="0" fontId="6" fillId="33" borderId="11" xfId="0" applyFont="1" applyFill="1" applyBorder="1" applyAlignment="1">
      <alignment horizontal="left"/>
    </xf>
    <xf numFmtId="0" fontId="1" fillId="33" borderId="11" xfId="0" applyFont="1" applyFill="1" applyBorder="1" applyAlignment="1">
      <alignment horizontal="left"/>
    </xf>
    <xf numFmtId="0" fontId="12" fillId="0" borderId="11" xfId="0" applyFont="1" applyBorder="1" applyAlignment="1">
      <alignment horizontal="left"/>
    </xf>
    <xf numFmtId="49" fontId="6" fillId="33" borderId="10" xfId="0" applyNumberFormat="1" applyFont="1" applyFill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0" fontId="1" fillId="33" borderId="11" xfId="0" applyFont="1" applyFill="1" applyBorder="1" applyAlignment="1">
      <alignment horizontal="left" wrapText="1" shrinkToFit="1"/>
    </xf>
    <xf numFmtId="49" fontId="1" fillId="34" borderId="10" xfId="0" applyNumberFormat="1" applyFont="1" applyFill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11" xfId="60" applyNumberFormat="1" applyFont="1" applyBorder="1" applyAlignment="1">
      <alignment horizontal="center" vertical="center"/>
    </xf>
    <xf numFmtId="49" fontId="6" fillId="0" borderId="10" xfId="60" applyNumberFormat="1" applyFont="1" applyBorder="1" applyAlignment="1">
      <alignment horizontal="center" vertical="center"/>
    </xf>
    <xf numFmtId="49" fontId="1" fillId="33" borderId="10" xfId="60" applyNumberFormat="1" applyFont="1" applyFill="1" applyBorder="1" applyAlignment="1">
      <alignment horizontal="center" vertical="center"/>
    </xf>
    <xf numFmtId="49" fontId="1" fillId="0" borderId="10" xfId="6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0" fillId="0" borderId="0" xfId="0" applyNumberFormat="1" applyAlignment="1">
      <alignment/>
    </xf>
    <xf numFmtId="0" fontId="6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49" fontId="6" fillId="33" borderId="10" xfId="60" applyNumberFormat="1" applyFont="1" applyFill="1" applyBorder="1" applyAlignment="1">
      <alignment horizontal="center"/>
    </xf>
    <xf numFmtId="2" fontId="6" fillId="0" borderId="10" xfId="60" applyNumberFormat="1" applyFont="1" applyBorder="1" applyAlignment="1">
      <alignment vertical="center"/>
    </xf>
    <xf numFmtId="0" fontId="1" fillId="0" borderId="10" xfId="0" applyFont="1" applyBorder="1" applyAlignment="1">
      <alignment wrapText="1" shrinkToFit="1"/>
    </xf>
    <xf numFmtId="49" fontId="1" fillId="0" borderId="10" xfId="60" applyNumberFormat="1" applyFont="1" applyBorder="1" applyAlignment="1">
      <alignment horizontal="center"/>
    </xf>
    <xf numFmtId="49" fontId="1" fillId="33" borderId="12" xfId="60" applyNumberFormat="1" applyFont="1" applyFill="1" applyBorder="1" applyAlignment="1">
      <alignment horizontal="center"/>
    </xf>
    <xf numFmtId="49" fontId="1" fillId="33" borderId="10" xfId="60" applyNumberFormat="1" applyFont="1" applyFill="1" applyBorder="1" applyAlignment="1">
      <alignment horizontal="center"/>
    </xf>
    <xf numFmtId="0" fontId="14" fillId="0" borderId="0" xfId="0" applyFont="1" applyAlignment="1">
      <alignment/>
    </xf>
    <xf numFmtId="0" fontId="1" fillId="33" borderId="10" xfId="0" applyFont="1" applyFill="1" applyBorder="1" applyAlignment="1">
      <alignment horizontal="left"/>
    </xf>
    <xf numFmtId="49" fontId="1" fillId="0" borderId="11" xfId="60" applyNumberFormat="1" applyFont="1" applyBorder="1" applyAlignment="1">
      <alignment horizontal="center"/>
    </xf>
    <xf numFmtId="49" fontId="6" fillId="33" borderId="11" xfId="60" applyNumberFormat="1" applyFont="1" applyFill="1" applyBorder="1" applyAlignment="1">
      <alignment horizontal="center"/>
    </xf>
    <xf numFmtId="0" fontId="6" fillId="33" borderId="10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left"/>
    </xf>
    <xf numFmtId="49" fontId="1" fillId="0" borderId="10" xfId="0" applyNumberFormat="1" applyFont="1" applyFill="1" applyBorder="1" applyAlignment="1">
      <alignment horizontal="center"/>
    </xf>
    <xf numFmtId="49" fontId="6" fillId="0" borderId="11" xfId="60" applyNumberFormat="1" applyFont="1" applyBorder="1" applyAlignment="1">
      <alignment horizontal="center"/>
    </xf>
    <xf numFmtId="0" fontId="1" fillId="33" borderId="10" xfId="0" applyFont="1" applyFill="1" applyBorder="1" applyAlignment="1">
      <alignment horizontal="left" vertical="top"/>
    </xf>
    <xf numFmtId="0" fontId="1" fillId="0" borderId="10" xfId="0" applyFont="1" applyBorder="1" applyAlignment="1">
      <alignment horizontal="left" wrapText="1" shrinkToFit="1"/>
    </xf>
    <xf numFmtId="0" fontId="1" fillId="0" borderId="10" xfId="0" applyFont="1" applyFill="1" applyBorder="1" applyAlignment="1">
      <alignment horizontal="left" wrapText="1"/>
    </xf>
    <xf numFmtId="0" fontId="1" fillId="33" borderId="10" xfId="0" applyFont="1" applyFill="1" applyBorder="1" applyAlignment="1">
      <alignment horizontal="left" wrapText="1"/>
    </xf>
    <xf numFmtId="49" fontId="6" fillId="0" borderId="10" xfId="0" applyNumberFormat="1" applyFont="1" applyFill="1" applyBorder="1" applyAlignment="1">
      <alignment horizontal="center"/>
    </xf>
    <xf numFmtId="49" fontId="6" fillId="33" borderId="11" xfId="0" applyNumberFormat="1" applyFont="1" applyFill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4" fontId="6" fillId="0" borderId="10" xfId="60" applyNumberFormat="1" applyFont="1" applyBorder="1" applyAlignment="1">
      <alignment horizontal="center"/>
    </xf>
    <xf numFmtId="4" fontId="1" fillId="33" borderId="10" xfId="60" applyNumberFormat="1" applyFont="1" applyFill="1" applyBorder="1" applyAlignment="1">
      <alignment horizontal="center"/>
    </xf>
    <xf numFmtId="4" fontId="1" fillId="0" borderId="11" xfId="60" applyNumberFormat="1" applyFont="1" applyBorder="1" applyAlignment="1">
      <alignment horizontal="center"/>
    </xf>
    <xf numFmtId="4" fontId="1" fillId="0" borderId="10" xfId="60" applyNumberFormat="1" applyFont="1" applyBorder="1" applyAlignment="1">
      <alignment horizontal="center"/>
    </xf>
    <xf numFmtId="4" fontId="1" fillId="33" borderId="10" xfId="0" applyNumberFormat="1" applyFont="1" applyFill="1" applyBorder="1" applyAlignment="1">
      <alignment horizontal="center"/>
    </xf>
    <xf numFmtId="4" fontId="6" fillId="33" borderId="10" xfId="0" applyNumberFormat="1" applyFont="1" applyFill="1" applyBorder="1" applyAlignment="1">
      <alignment horizontal="center"/>
    </xf>
    <xf numFmtId="4" fontId="6" fillId="0" borderId="10" xfId="60" applyNumberFormat="1" applyFont="1" applyFill="1" applyBorder="1" applyAlignment="1">
      <alignment horizontal="center"/>
    </xf>
    <xf numFmtId="4" fontId="1" fillId="0" borderId="10" xfId="60" applyNumberFormat="1" applyFont="1" applyFill="1" applyBorder="1" applyAlignment="1">
      <alignment horizontal="center"/>
    </xf>
    <xf numFmtId="4" fontId="6" fillId="33" borderId="11" xfId="60" applyNumberFormat="1" applyFont="1" applyFill="1" applyBorder="1" applyAlignment="1">
      <alignment horizontal="center"/>
    </xf>
    <xf numFmtId="4" fontId="6" fillId="0" borderId="11" xfId="60" applyNumberFormat="1" applyFont="1" applyBorder="1" applyAlignment="1">
      <alignment horizontal="center"/>
    </xf>
    <xf numFmtId="4" fontId="6" fillId="0" borderId="10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49" fontId="6" fillId="33" borderId="12" xfId="60" applyNumberFormat="1" applyFont="1" applyFill="1" applyBorder="1" applyAlignment="1">
      <alignment horizontal="center"/>
    </xf>
    <xf numFmtId="0" fontId="6" fillId="35" borderId="10" xfId="0" applyFont="1" applyFill="1" applyBorder="1" applyAlignment="1">
      <alignment horizontal="left"/>
    </xf>
    <xf numFmtId="49" fontId="6" fillId="35" borderId="11" xfId="0" applyNumberFormat="1" applyFont="1" applyFill="1" applyBorder="1" applyAlignment="1">
      <alignment horizontal="center" vertical="center"/>
    </xf>
    <xf numFmtId="49" fontId="6" fillId="35" borderId="10" xfId="60" applyNumberFormat="1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left" vertical="top"/>
    </xf>
    <xf numFmtId="0" fontId="6" fillId="0" borderId="13" xfId="0" applyFont="1" applyBorder="1" applyAlignment="1">
      <alignment horizontal="center" vertical="center"/>
    </xf>
    <xf numFmtId="4" fontId="6" fillId="0" borderId="10" xfId="60" applyNumberFormat="1" applyFont="1" applyBorder="1" applyAlignment="1">
      <alignment horizontal="center" vertical="center"/>
    </xf>
    <xf numFmtId="0" fontId="6" fillId="35" borderId="13" xfId="0" applyFont="1" applyFill="1" applyBorder="1" applyAlignment="1">
      <alignment horizontal="center" vertical="center"/>
    </xf>
    <xf numFmtId="4" fontId="6" fillId="35" borderId="10" xfId="60" applyNumberFormat="1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4" fontId="1" fillId="0" borderId="10" xfId="60" applyNumberFormat="1" applyFont="1" applyBorder="1" applyAlignment="1">
      <alignment horizontal="center" vertical="center"/>
    </xf>
    <xf numFmtId="49" fontId="1" fillId="33" borderId="10" xfId="0" applyNumberFormat="1" applyFont="1" applyFill="1" applyBorder="1" applyAlignment="1">
      <alignment horizontal="center" vertical="center"/>
    </xf>
    <xf numFmtId="49" fontId="6" fillId="35" borderId="13" xfId="0" applyNumberFormat="1" applyFont="1" applyFill="1" applyBorder="1" applyAlignment="1">
      <alignment horizontal="center" vertical="center"/>
    </xf>
    <xf numFmtId="4" fontId="6" fillId="0" borderId="11" xfId="60" applyNumberFormat="1" applyFont="1" applyBorder="1" applyAlignment="1">
      <alignment horizontal="center" vertical="center"/>
    </xf>
    <xf numFmtId="49" fontId="6" fillId="35" borderId="10" xfId="0" applyNumberFormat="1" applyFont="1" applyFill="1" applyBorder="1" applyAlignment="1">
      <alignment horizontal="center" vertical="center"/>
    </xf>
    <xf numFmtId="4" fontId="1" fillId="33" borderId="10" xfId="60" applyNumberFormat="1" applyFont="1" applyFill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/>
    </xf>
    <xf numFmtId="4" fontId="1" fillId="0" borderId="11" xfId="60" applyNumberFormat="1" applyFont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11" xfId="6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/>
    </xf>
    <xf numFmtId="49" fontId="1" fillId="0" borderId="13" xfId="0" applyNumberFormat="1" applyFont="1" applyFill="1" applyBorder="1" applyAlignment="1">
      <alignment horizontal="center" vertical="center"/>
    </xf>
    <xf numFmtId="4" fontId="1" fillId="0" borderId="10" xfId="60" applyNumberFormat="1" applyFont="1" applyFill="1" applyBorder="1" applyAlignment="1">
      <alignment horizontal="center" vertical="center"/>
    </xf>
    <xf numFmtId="4" fontId="1" fillId="0" borderId="11" xfId="60" applyNumberFormat="1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left"/>
    </xf>
    <xf numFmtId="49" fontId="1" fillId="33" borderId="11" xfId="0" applyNumberFormat="1" applyFont="1" applyFill="1" applyBorder="1" applyAlignment="1">
      <alignment horizontal="center" vertical="center"/>
    </xf>
    <xf numFmtId="4" fontId="1" fillId="33" borderId="11" xfId="60" applyNumberFormat="1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left" wrapText="1" shrinkToFit="1"/>
    </xf>
    <xf numFmtId="49" fontId="1" fillId="10" borderId="11" xfId="0" applyNumberFormat="1" applyFont="1" applyFill="1" applyBorder="1" applyAlignment="1">
      <alignment horizontal="center" vertical="center"/>
    </xf>
    <xf numFmtId="49" fontId="1" fillId="10" borderId="10" xfId="0" applyNumberFormat="1" applyFont="1" applyFill="1" applyBorder="1" applyAlignment="1">
      <alignment horizontal="center" vertical="center"/>
    </xf>
    <xf numFmtId="49" fontId="1" fillId="10" borderId="10" xfId="60" applyNumberFormat="1" applyFont="1" applyFill="1" applyBorder="1" applyAlignment="1">
      <alignment horizontal="center" vertical="center"/>
    </xf>
    <xf numFmtId="4" fontId="1" fillId="10" borderId="11" xfId="60" applyNumberFormat="1" applyFont="1" applyFill="1" applyBorder="1" applyAlignment="1">
      <alignment horizontal="center" vertical="center"/>
    </xf>
    <xf numFmtId="0" fontId="1" fillId="10" borderId="13" xfId="0" applyFont="1" applyFill="1" applyBorder="1" applyAlignment="1">
      <alignment horizontal="center" vertical="center"/>
    </xf>
    <xf numFmtId="4" fontId="1" fillId="10" borderId="10" xfId="60" applyNumberFormat="1" applyFont="1" applyFill="1" applyBorder="1" applyAlignment="1">
      <alignment horizontal="center" vertical="center"/>
    </xf>
    <xf numFmtId="0" fontId="1" fillId="10" borderId="14" xfId="0" applyFont="1" applyFill="1" applyBorder="1" applyAlignment="1">
      <alignment horizontal="left" shrinkToFit="1"/>
    </xf>
    <xf numFmtId="49" fontId="1" fillId="10" borderId="13" xfId="0" applyNumberFormat="1" applyFont="1" applyFill="1" applyBorder="1" applyAlignment="1">
      <alignment horizontal="center" vertical="center"/>
    </xf>
    <xf numFmtId="49" fontId="1" fillId="10" borderId="11" xfId="6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10" xfId="60" applyNumberFormat="1" applyFont="1" applyFill="1" applyBorder="1" applyAlignment="1">
      <alignment horizontal="center" vertical="center"/>
    </xf>
    <xf numFmtId="0" fontId="6" fillId="35" borderId="11" xfId="0" applyFont="1" applyFill="1" applyBorder="1" applyAlignment="1">
      <alignment horizontal="left"/>
    </xf>
    <xf numFmtId="49" fontId="1" fillId="35" borderId="10" xfId="60" applyNumberFormat="1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vertical="top" wrapText="1"/>
    </xf>
    <xf numFmtId="0" fontId="0" fillId="0" borderId="0" xfId="0" applyFill="1" applyAlignment="1">
      <alignment/>
    </xf>
    <xf numFmtId="0" fontId="1" fillId="0" borderId="10" xfId="0" applyFont="1" applyBorder="1" applyAlignment="1">
      <alignment horizontal="left" vertical="top" wrapText="1" shrinkToFit="1"/>
    </xf>
    <xf numFmtId="0" fontId="1" fillId="0" borderId="10" xfId="0" applyFont="1" applyBorder="1" applyAlignment="1">
      <alignment horizontal="left" vertical="top" wrapText="1"/>
    </xf>
    <xf numFmtId="4" fontId="6" fillId="35" borderId="10" xfId="0" applyNumberFormat="1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left" wrapText="1" shrinkToFit="1"/>
    </xf>
    <xf numFmtId="0" fontId="6" fillId="35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wrapText="1"/>
    </xf>
    <xf numFmtId="0" fontId="6" fillId="35" borderId="10" xfId="0" applyFont="1" applyFill="1" applyBorder="1" applyAlignment="1">
      <alignment horizontal="left" wrapText="1"/>
    </xf>
    <xf numFmtId="49" fontId="1" fillId="33" borderId="11" xfId="6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 shrinkToFit="1"/>
    </xf>
    <xf numFmtId="0" fontId="1" fillId="0" borderId="10" xfId="0" applyFont="1" applyFill="1" applyBorder="1" applyAlignment="1">
      <alignment horizontal="left" vertical="center" wrapText="1" shrinkToFit="1"/>
    </xf>
    <xf numFmtId="49" fontId="6" fillId="0" borderId="11" xfId="60" applyNumberFormat="1" applyFont="1" applyBorder="1" applyAlignment="1">
      <alignment horizontal="center" vertical="center"/>
    </xf>
    <xf numFmtId="49" fontId="6" fillId="35" borderId="11" xfId="60" applyNumberFormat="1" applyFont="1" applyFill="1" applyBorder="1" applyAlignment="1">
      <alignment horizontal="center" vertical="center"/>
    </xf>
    <xf numFmtId="4" fontId="6" fillId="35" borderId="11" xfId="60" applyNumberFormat="1" applyFont="1" applyFill="1" applyBorder="1" applyAlignment="1">
      <alignment horizontal="center" vertical="center"/>
    </xf>
    <xf numFmtId="4" fontId="6" fillId="0" borderId="11" xfId="60" applyNumberFormat="1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left" wrapText="1" shrinkToFit="1"/>
    </xf>
    <xf numFmtId="0" fontId="1" fillId="0" borderId="10" xfId="0" applyFont="1" applyFill="1" applyBorder="1" applyAlignment="1">
      <alignment horizontal="left" vertical="top" wrapText="1" shrinkToFit="1"/>
    </xf>
    <xf numFmtId="0" fontId="1" fillId="0" borderId="10" xfId="0" applyFont="1" applyFill="1" applyBorder="1" applyAlignment="1">
      <alignment horizontal="left"/>
    </xf>
    <xf numFmtId="0" fontId="1" fillId="0" borderId="11" xfId="0" applyFont="1" applyBorder="1" applyAlignment="1">
      <alignment horizontal="left" wrapText="1" shrinkToFit="1"/>
    </xf>
    <xf numFmtId="0" fontId="1" fillId="0" borderId="11" xfId="0" applyFont="1" applyFill="1" applyBorder="1" applyAlignment="1">
      <alignment horizontal="left" wrapText="1" shrinkToFit="1"/>
    </xf>
    <xf numFmtId="0" fontId="6" fillId="0" borderId="11" xfId="0" applyFont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 horizontal="left" wrapText="1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4" fontId="6" fillId="0" borderId="10" xfId="6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top" wrapText="1" shrinkToFit="1"/>
    </xf>
    <xf numFmtId="0" fontId="1" fillId="33" borderId="10" xfId="0" applyFont="1" applyFill="1" applyBorder="1" applyAlignment="1">
      <alignment horizontal="center" vertical="center"/>
    </xf>
    <xf numFmtId="0" fontId="6" fillId="10" borderId="14" xfId="0" applyFont="1" applyFill="1" applyBorder="1" applyAlignment="1">
      <alignment horizontal="left" shrinkToFit="1"/>
    </xf>
    <xf numFmtId="4" fontId="1" fillId="33" borderId="1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 shrinkToFit="1"/>
    </xf>
    <xf numFmtId="0" fontId="1" fillId="33" borderId="14" xfId="0" applyFont="1" applyFill="1" applyBorder="1" applyAlignment="1">
      <alignment horizontal="left" shrinkToFit="1"/>
    </xf>
    <xf numFmtId="4" fontId="6" fillId="10" borderId="10" xfId="6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1" fillId="0" borderId="1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33" borderId="11" xfId="0" applyFont="1" applyFill="1" applyBorder="1" applyAlignment="1">
      <alignment horizontal="left" vertical="top"/>
    </xf>
    <xf numFmtId="0" fontId="1" fillId="0" borderId="11" xfId="0" applyFont="1" applyBorder="1" applyAlignment="1">
      <alignment horizontal="left"/>
    </xf>
    <xf numFmtId="0" fontId="6" fillId="0" borderId="10" xfId="60" applyNumberFormat="1" applyFont="1" applyBorder="1" applyAlignment="1">
      <alignment horizontal="center"/>
    </xf>
    <xf numFmtId="2" fontId="2" fillId="0" borderId="0" xfId="57" applyNumberFormat="1" applyFont="1" applyAlignment="1">
      <alignment/>
    </xf>
    <xf numFmtId="2" fontId="1" fillId="0" borderId="0" xfId="57" applyNumberFormat="1" applyFont="1" applyAlignment="1">
      <alignment/>
    </xf>
    <xf numFmtId="2" fontId="6" fillId="0" borderId="0" xfId="57" applyNumberFormat="1" applyFont="1" applyAlignment="1">
      <alignment/>
    </xf>
    <xf numFmtId="2" fontId="1" fillId="0" borderId="0" xfId="57" applyNumberFormat="1" applyFont="1" applyAlignment="1">
      <alignment horizontal="right"/>
    </xf>
    <xf numFmtId="2" fontId="6" fillId="0" borderId="10" xfId="57" applyNumberFormat="1" applyFont="1" applyBorder="1" applyAlignment="1">
      <alignment horizontal="left"/>
    </xf>
    <xf numFmtId="2" fontId="6" fillId="0" borderId="10" xfId="57" applyNumberFormat="1" applyFont="1" applyBorder="1" applyAlignment="1">
      <alignment horizontal="center"/>
    </xf>
    <xf numFmtId="2" fontId="6" fillId="0" borderId="11" xfId="57" applyNumberFormat="1" applyFont="1" applyBorder="1" applyAlignment="1">
      <alignment horizontal="center" vertical="center"/>
    </xf>
    <xf numFmtId="2" fontId="6" fillId="0" borderId="13" xfId="57" applyNumberFormat="1" applyFont="1" applyBorder="1" applyAlignment="1">
      <alignment horizontal="center" vertical="center"/>
    </xf>
    <xf numFmtId="2" fontId="6" fillId="0" borderId="10" xfId="57" applyNumberFormat="1" applyFont="1" applyBorder="1" applyAlignment="1">
      <alignment horizontal="center" vertical="center"/>
    </xf>
    <xf numFmtId="2" fontId="6" fillId="35" borderId="10" xfId="57" applyNumberFormat="1" applyFont="1" applyFill="1" applyBorder="1" applyAlignment="1">
      <alignment horizontal="left"/>
    </xf>
    <xf numFmtId="2" fontId="6" fillId="35" borderId="11" xfId="57" applyNumberFormat="1" applyFont="1" applyFill="1" applyBorder="1" applyAlignment="1">
      <alignment horizontal="center" vertical="center"/>
    </xf>
    <xf numFmtId="2" fontId="6" fillId="35" borderId="13" xfId="57" applyNumberFormat="1" applyFont="1" applyFill="1" applyBorder="1" applyAlignment="1">
      <alignment horizontal="center" vertical="center"/>
    </xf>
    <xf numFmtId="2" fontId="6" fillId="35" borderId="10" xfId="57" applyNumberFormat="1" applyFont="1" applyFill="1" applyBorder="1" applyAlignment="1">
      <alignment horizontal="center" vertical="center"/>
    </xf>
    <xf numFmtId="2" fontId="1" fillId="0" borderId="10" xfId="57" applyNumberFormat="1" applyFont="1" applyBorder="1" applyAlignment="1">
      <alignment horizontal="left" wrapText="1" shrinkToFit="1"/>
    </xf>
    <xf numFmtId="2" fontId="1" fillId="0" borderId="11" xfId="57" applyNumberFormat="1" applyFont="1" applyBorder="1" applyAlignment="1">
      <alignment horizontal="center" vertical="center"/>
    </xf>
    <xf numFmtId="2" fontId="1" fillId="0" borderId="13" xfId="57" applyNumberFormat="1" applyFont="1" applyBorder="1" applyAlignment="1">
      <alignment horizontal="center" vertical="center"/>
    </xf>
    <xf numFmtId="2" fontId="1" fillId="0" borderId="10" xfId="57" applyNumberFormat="1" applyFont="1" applyBorder="1" applyAlignment="1">
      <alignment horizontal="center" vertical="center"/>
    </xf>
    <xf numFmtId="2" fontId="1" fillId="10" borderId="10" xfId="57" applyNumberFormat="1" applyFont="1" applyFill="1" applyBorder="1" applyAlignment="1">
      <alignment horizontal="left" wrapText="1" shrinkToFit="1"/>
    </xf>
    <xf numFmtId="2" fontId="1" fillId="10" borderId="11" xfId="57" applyNumberFormat="1" applyFont="1" applyFill="1" applyBorder="1" applyAlignment="1">
      <alignment horizontal="center" vertical="center"/>
    </xf>
    <xf numFmtId="2" fontId="1" fillId="10" borderId="13" xfId="57" applyNumberFormat="1" applyFont="1" applyFill="1" applyBorder="1" applyAlignment="1">
      <alignment horizontal="center" vertical="center"/>
    </xf>
    <xf numFmtId="2" fontId="1" fillId="10" borderId="10" xfId="57" applyNumberFormat="1" applyFont="1" applyFill="1" applyBorder="1" applyAlignment="1">
      <alignment horizontal="center" vertical="center"/>
    </xf>
    <xf numFmtId="2" fontId="1" fillId="33" borderId="10" xfId="57" applyNumberFormat="1" applyFont="1" applyFill="1" applyBorder="1" applyAlignment="1">
      <alignment horizontal="center" vertical="center"/>
    </xf>
    <xf numFmtId="2" fontId="1" fillId="0" borderId="14" xfId="57" applyNumberFormat="1" applyFont="1" applyFill="1" applyBorder="1" applyAlignment="1">
      <alignment horizontal="left" wrapText="1" shrinkToFit="1"/>
    </xf>
    <xf numFmtId="2" fontId="1" fillId="0" borderId="11" xfId="57" applyNumberFormat="1" applyFont="1" applyFill="1" applyBorder="1" applyAlignment="1">
      <alignment horizontal="center" vertical="center"/>
    </xf>
    <xf numFmtId="2" fontId="1" fillId="0" borderId="13" xfId="57" applyNumberFormat="1" applyFont="1" applyFill="1" applyBorder="1" applyAlignment="1">
      <alignment horizontal="center" vertical="center"/>
    </xf>
    <xf numFmtId="2" fontId="1" fillId="0" borderId="10" xfId="57" applyNumberFormat="1" applyFont="1" applyFill="1" applyBorder="1" applyAlignment="1">
      <alignment horizontal="center" vertical="center"/>
    </xf>
    <xf numFmtId="2" fontId="1" fillId="33" borderId="10" xfId="57" applyNumberFormat="1" applyFont="1" applyFill="1" applyBorder="1" applyAlignment="1">
      <alignment horizontal="left" wrapText="1" shrinkToFit="1"/>
    </xf>
    <xf numFmtId="2" fontId="1" fillId="33" borderId="11" xfId="57" applyNumberFormat="1" applyFont="1" applyFill="1" applyBorder="1" applyAlignment="1">
      <alignment horizontal="center" vertical="center"/>
    </xf>
    <xf numFmtId="2" fontId="1" fillId="33" borderId="11" xfId="57" applyNumberFormat="1" applyFont="1" applyFill="1" applyBorder="1" applyAlignment="1">
      <alignment horizontal="left" wrapText="1" shrinkToFit="1"/>
    </xf>
    <xf numFmtId="2" fontId="6" fillId="35" borderId="11" xfId="57" applyNumberFormat="1" applyFont="1" applyFill="1" applyBorder="1" applyAlignment="1">
      <alignment horizontal="left"/>
    </xf>
    <xf numFmtId="2" fontId="1" fillId="35" borderId="10" xfId="57" applyNumberFormat="1" applyFont="1" applyFill="1" applyBorder="1" applyAlignment="1">
      <alignment horizontal="center" vertical="center"/>
    </xf>
    <xf numFmtId="2" fontId="1" fillId="0" borderId="11" xfId="57" applyNumberFormat="1" applyFont="1" applyFill="1" applyBorder="1" applyAlignment="1">
      <alignment horizontal="left"/>
    </xf>
    <xf numFmtId="2" fontId="1" fillId="33" borderId="11" xfId="57" applyNumberFormat="1" applyFont="1" applyFill="1" applyBorder="1" applyAlignment="1">
      <alignment horizontal="left" wrapText="1"/>
    </xf>
    <xf numFmtId="2" fontId="1" fillId="0" borderId="10" xfId="57" applyNumberFormat="1" applyFont="1" applyFill="1" applyBorder="1" applyAlignment="1">
      <alignment vertical="top" wrapText="1"/>
    </xf>
    <xf numFmtId="2" fontId="1" fillId="33" borderId="10" xfId="57" applyNumberFormat="1" applyFont="1" applyFill="1" applyBorder="1" applyAlignment="1">
      <alignment horizontal="left" vertical="top"/>
    </xf>
    <xf numFmtId="2" fontId="6" fillId="0" borderId="10" xfId="57" applyNumberFormat="1" applyFont="1" applyFill="1" applyBorder="1" applyAlignment="1">
      <alignment horizontal="center" vertical="center"/>
    </xf>
    <xf numFmtId="2" fontId="1" fillId="0" borderId="10" xfId="57" applyNumberFormat="1" applyFont="1" applyFill="1" applyBorder="1" applyAlignment="1">
      <alignment horizontal="left" vertical="top" wrapText="1" shrinkToFit="1"/>
    </xf>
    <xf numFmtId="2" fontId="6" fillId="0" borderId="10" xfId="57" applyNumberFormat="1" applyFont="1" applyBorder="1" applyAlignment="1">
      <alignment horizontal="left" vertical="top" wrapText="1"/>
    </xf>
    <xf numFmtId="2" fontId="1" fillId="0" borderId="10" xfId="57" applyNumberFormat="1" applyFont="1" applyBorder="1" applyAlignment="1">
      <alignment horizontal="left" vertical="top" wrapText="1"/>
    </xf>
    <xf numFmtId="2" fontId="6" fillId="0" borderId="11" xfId="57" applyNumberFormat="1" applyFont="1" applyBorder="1" applyAlignment="1">
      <alignment horizontal="left" vertical="top" wrapText="1"/>
    </xf>
    <xf numFmtId="2" fontId="1" fillId="0" borderId="11" xfId="57" applyNumberFormat="1" applyFont="1" applyBorder="1" applyAlignment="1">
      <alignment horizontal="left" vertical="top" wrapText="1"/>
    </xf>
    <xf numFmtId="2" fontId="6" fillId="33" borderId="11" xfId="57" applyNumberFormat="1" applyFont="1" applyFill="1" applyBorder="1" applyAlignment="1">
      <alignment horizontal="left" wrapText="1" shrinkToFit="1"/>
    </xf>
    <xf numFmtId="2" fontId="6" fillId="35" borderId="10" xfId="57" applyNumberFormat="1" applyFont="1" applyFill="1" applyBorder="1" applyAlignment="1">
      <alignment horizontal="left" wrapText="1" shrinkToFit="1"/>
    </xf>
    <xf numFmtId="2" fontId="1" fillId="0" borderId="10" xfId="57" applyNumberFormat="1" applyFont="1" applyFill="1" applyBorder="1" applyAlignment="1">
      <alignment horizontal="left" wrapText="1"/>
    </xf>
    <xf numFmtId="2" fontId="1" fillId="0" borderId="10" xfId="57" applyNumberFormat="1" applyFont="1" applyFill="1" applyBorder="1" applyAlignment="1">
      <alignment horizontal="left" vertical="center" wrapText="1" shrinkToFit="1"/>
    </xf>
    <xf numFmtId="2" fontId="1" fillId="10" borderId="14" xfId="57" applyNumberFormat="1" applyFont="1" applyFill="1" applyBorder="1" applyAlignment="1">
      <alignment horizontal="left" shrinkToFit="1"/>
    </xf>
    <xf numFmtId="2" fontId="1" fillId="0" borderId="10" xfId="57" applyNumberFormat="1" applyFont="1" applyFill="1" applyBorder="1" applyAlignment="1">
      <alignment horizontal="left"/>
    </xf>
    <xf numFmtId="2" fontId="6" fillId="33" borderId="14" xfId="57" applyNumberFormat="1" applyFont="1" applyFill="1" applyBorder="1" applyAlignment="1">
      <alignment horizontal="left"/>
    </xf>
    <xf numFmtId="2" fontId="6" fillId="33" borderId="14" xfId="57" applyNumberFormat="1" applyFont="1" applyFill="1" applyBorder="1" applyAlignment="1">
      <alignment horizontal="left" wrapText="1"/>
    </xf>
    <xf numFmtId="2" fontId="6" fillId="35" borderId="10" xfId="57" applyNumberFormat="1" applyFont="1" applyFill="1" applyBorder="1" applyAlignment="1">
      <alignment horizontal="left" wrapText="1"/>
    </xf>
    <xf numFmtId="2" fontId="1" fillId="0" borderId="10" xfId="57" applyNumberFormat="1" applyFont="1" applyBorder="1" applyAlignment="1">
      <alignment horizontal="left" vertical="center" wrapText="1" shrinkToFit="1"/>
    </xf>
    <xf numFmtId="2" fontId="6" fillId="0" borderId="11" xfId="57" applyNumberFormat="1" applyFont="1" applyBorder="1" applyAlignment="1">
      <alignment horizontal="left"/>
    </xf>
    <xf numFmtId="2" fontId="1" fillId="0" borderId="11" xfId="57" applyNumberFormat="1" applyFont="1" applyBorder="1" applyAlignment="1">
      <alignment horizontal="left" wrapText="1" shrinkToFit="1"/>
    </xf>
    <xf numFmtId="2" fontId="6" fillId="33" borderId="11" xfId="57" applyNumberFormat="1" applyFont="1" applyFill="1" applyBorder="1" applyAlignment="1">
      <alignment horizontal="left"/>
    </xf>
    <xf numFmtId="2" fontId="6" fillId="33" borderId="11" xfId="57" applyNumberFormat="1" applyFont="1" applyFill="1" applyBorder="1" applyAlignment="1">
      <alignment horizontal="center" vertical="center"/>
    </xf>
    <xf numFmtId="2" fontId="6" fillId="33" borderId="10" xfId="57" applyNumberFormat="1" applyFont="1" applyFill="1" applyBorder="1" applyAlignment="1">
      <alignment horizontal="center" vertical="center"/>
    </xf>
    <xf numFmtId="2" fontId="1" fillId="33" borderId="10" xfId="57" applyNumberFormat="1" applyFont="1" applyFill="1" applyBorder="1" applyAlignment="1">
      <alignment horizontal="left" vertical="top" wrapText="1"/>
    </xf>
    <xf numFmtId="2" fontId="1" fillId="0" borderId="10" xfId="57" applyNumberFormat="1" applyFont="1" applyBorder="1" applyAlignment="1">
      <alignment horizontal="left" vertical="top" wrapText="1" shrinkToFit="1"/>
    </xf>
    <xf numFmtId="2" fontId="0" fillId="0" borderId="0" xfId="57" applyNumberFormat="1" applyFont="1" applyAlignment="1">
      <alignment/>
    </xf>
    <xf numFmtId="49" fontId="1" fillId="0" borderId="13" xfId="57" applyNumberFormat="1" applyFont="1" applyFill="1" applyBorder="1" applyAlignment="1">
      <alignment horizontal="center" vertical="center"/>
    </xf>
    <xf numFmtId="49" fontId="1" fillId="0" borderId="11" xfId="57" applyNumberFormat="1" applyFont="1" applyFill="1" applyBorder="1" applyAlignment="1">
      <alignment horizontal="center" vertical="center"/>
    </xf>
    <xf numFmtId="49" fontId="6" fillId="0" borderId="11" xfId="57" applyNumberFormat="1" applyFont="1" applyBorder="1" applyAlignment="1">
      <alignment horizontal="center" vertical="center"/>
    </xf>
    <xf numFmtId="49" fontId="6" fillId="35" borderId="11" xfId="57" applyNumberFormat="1" applyFont="1" applyFill="1" applyBorder="1" applyAlignment="1">
      <alignment horizontal="center" vertical="center"/>
    </xf>
    <xf numFmtId="49" fontId="1" fillId="0" borderId="11" xfId="57" applyNumberFormat="1" applyFont="1" applyBorder="1" applyAlignment="1">
      <alignment horizontal="center" vertical="center"/>
    </xf>
    <xf numFmtId="49" fontId="1" fillId="10" borderId="11" xfId="57" applyNumberFormat="1" applyFont="1" applyFill="1" applyBorder="1" applyAlignment="1">
      <alignment horizontal="center" vertical="center"/>
    </xf>
    <xf numFmtId="2" fontId="6" fillId="0" borderId="10" xfId="60" applyNumberFormat="1" applyFont="1" applyBorder="1" applyAlignment="1">
      <alignment horizontal="right" wrapText="1"/>
    </xf>
    <xf numFmtId="2" fontId="6" fillId="33" borderId="10" xfId="60" applyNumberFormat="1" applyFont="1" applyFill="1" applyBorder="1" applyAlignment="1">
      <alignment/>
    </xf>
    <xf numFmtId="0" fontId="6" fillId="35" borderId="10" xfId="0" applyFont="1" applyFill="1" applyBorder="1" applyAlignment="1">
      <alignment/>
    </xf>
    <xf numFmtId="0" fontId="1" fillId="35" borderId="10" xfId="0" applyFont="1" applyFill="1" applyBorder="1" applyAlignment="1">
      <alignment wrapText="1"/>
    </xf>
    <xf numFmtId="2" fontId="6" fillId="35" borderId="10" xfId="60" applyNumberFormat="1" applyFont="1" applyFill="1" applyBorder="1" applyAlignment="1">
      <alignment/>
    </xf>
    <xf numFmtId="0" fontId="11" fillId="33" borderId="10" xfId="0" applyFont="1" applyFill="1" applyBorder="1" applyAlignment="1">
      <alignment horizontal="center"/>
    </xf>
    <xf numFmtId="0" fontId="11" fillId="35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/>
    </xf>
    <xf numFmtId="172" fontId="6" fillId="33" borderId="10" xfId="60" applyNumberFormat="1" applyFont="1" applyFill="1" applyBorder="1" applyAlignment="1">
      <alignment/>
    </xf>
    <xf numFmtId="0" fontId="51" fillId="35" borderId="10" xfId="0" applyFont="1" applyFill="1" applyBorder="1" applyAlignment="1">
      <alignment/>
    </xf>
    <xf numFmtId="0" fontId="52" fillId="35" borderId="10" xfId="0" applyFont="1" applyFill="1" applyBorder="1" applyAlignment="1">
      <alignment horizontal="center"/>
    </xf>
    <xf numFmtId="2" fontId="51" fillId="35" borderId="10" xfId="60" applyNumberFormat="1" applyFont="1" applyFill="1" applyBorder="1" applyAlignment="1">
      <alignment/>
    </xf>
    <xf numFmtId="172" fontId="51" fillId="35" borderId="10" xfId="60" applyNumberFormat="1" applyFont="1" applyFill="1" applyBorder="1" applyAlignment="1">
      <alignment/>
    </xf>
    <xf numFmtId="0" fontId="6" fillId="35" borderId="10" xfId="0" applyFont="1" applyFill="1" applyBorder="1" applyAlignment="1">
      <alignment wrapText="1"/>
    </xf>
    <xf numFmtId="0" fontId="1" fillId="35" borderId="10" xfId="0" applyFont="1" applyFill="1" applyBorder="1" applyAlignment="1">
      <alignment/>
    </xf>
    <xf numFmtId="2" fontId="6" fillId="35" borderId="10" xfId="60" applyNumberFormat="1" applyFont="1" applyFill="1" applyBorder="1" applyAlignment="1">
      <alignment vertical="center"/>
    </xf>
    <xf numFmtId="172" fontId="6" fillId="35" borderId="10" xfId="60" applyNumberFormat="1" applyFont="1" applyFill="1" applyBorder="1" applyAlignment="1">
      <alignment/>
    </xf>
    <xf numFmtId="49" fontId="1" fillId="33" borderId="10" xfId="57" applyNumberFormat="1" applyFont="1" applyFill="1" applyBorder="1" applyAlignment="1">
      <alignment horizontal="center" vertical="center"/>
    </xf>
    <xf numFmtId="2" fontId="6" fillId="10" borderId="14" xfId="57" applyNumberFormat="1" applyFont="1" applyFill="1" applyBorder="1" applyAlignment="1">
      <alignment horizontal="left" wrapText="1" shrinkToFit="1"/>
    </xf>
    <xf numFmtId="49" fontId="6" fillId="10" borderId="11" xfId="57" applyNumberFormat="1" applyFont="1" applyFill="1" applyBorder="1" applyAlignment="1">
      <alignment horizontal="center" vertical="center"/>
    </xf>
    <xf numFmtId="2" fontId="6" fillId="10" borderId="11" xfId="57" applyNumberFormat="1" applyFont="1" applyFill="1" applyBorder="1" applyAlignment="1">
      <alignment horizontal="center" vertical="center"/>
    </xf>
    <xf numFmtId="49" fontId="6" fillId="10" borderId="13" xfId="57" applyNumberFormat="1" applyFont="1" applyFill="1" applyBorder="1" applyAlignment="1">
      <alignment horizontal="center" vertical="center"/>
    </xf>
    <xf numFmtId="2" fontId="6" fillId="10" borderId="10" xfId="57" applyNumberFormat="1" applyFont="1" applyFill="1" applyBorder="1" applyAlignment="1">
      <alignment horizontal="left" vertical="top"/>
    </xf>
    <xf numFmtId="2" fontId="6" fillId="10" borderId="10" xfId="57" applyNumberFormat="1" applyFont="1" applyFill="1" applyBorder="1" applyAlignment="1">
      <alignment horizontal="center" vertical="center"/>
    </xf>
    <xf numFmtId="2" fontId="1" fillId="36" borderId="11" xfId="57" applyNumberFormat="1" applyFont="1" applyFill="1" applyBorder="1" applyAlignment="1">
      <alignment horizontal="center" vertical="center"/>
    </xf>
    <xf numFmtId="2" fontId="1" fillId="36" borderId="10" xfId="57" applyNumberFormat="1" applyFont="1" applyFill="1" applyBorder="1" applyAlignment="1">
      <alignment horizontal="center" vertical="center"/>
    </xf>
    <xf numFmtId="2" fontId="6" fillId="10" borderId="11" xfId="57" applyNumberFormat="1" applyFont="1" applyFill="1" applyBorder="1" applyAlignment="1">
      <alignment horizontal="left"/>
    </xf>
    <xf numFmtId="2" fontId="1" fillId="33" borderId="14" xfId="57" applyNumberFormat="1" applyFont="1" applyFill="1" applyBorder="1" applyAlignment="1">
      <alignment horizontal="left" shrinkToFit="1"/>
    </xf>
    <xf numFmtId="2" fontId="1" fillId="33" borderId="10" xfId="57" applyNumberFormat="1" applyFont="1" applyFill="1" applyBorder="1" applyAlignment="1">
      <alignment horizontal="left" vertical="top" wrapText="1" shrinkToFit="1"/>
    </xf>
    <xf numFmtId="2" fontId="6" fillId="10" borderId="10" xfId="57" applyNumberFormat="1" applyFont="1" applyFill="1" applyBorder="1" applyAlignment="1">
      <alignment horizontal="left" wrapText="1"/>
    </xf>
    <xf numFmtId="2" fontId="6" fillId="10" borderId="10" xfId="57" applyNumberFormat="1" applyFont="1" applyFill="1" applyBorder="1" applyAlignment="1">
      <alignment horizontal="center"/>
    </xf>
    <xf numFmtId="2" fontId="11" fillId="36" borderId="11" xfId="57" applyNumberFormat="1" applyFont="1" applyFill="1" applyBorder="1" applyAlignment="1">
      <alignment horizontal="left" wrapText="1" shrinkToFit="1"/>
    </xf>
    <xf numFmtId="2" fontId="12" fillId="10" borderId="11" xfId="57" applyNumberFormat="1" applyFont="1" applyFill="1" applyBorder="1" applyAlignment="1">
      <alignment horizontal="left"/>
    </xf>
    <xf numFmtId="2" fontId="6" fillId="10" borderId="10" xfId="57" applyNumberFormat="1" applyFont="1" applyFill="1" applyBorder="1" applyAlignment="1">
      <alignment horizontal="left"/>
    </xf>
    <xf numFmtId="2" fontId="2" fillId="33" borderId="10" xfId="57" applyNumberFormat="1" applyFont="1" applyFill="1" applyBorder="1" applyAlignment="1">
      <alignment horizontal="left" vertical="top" wrapText="1" shrinkToFit="1"/>
    </xf>
    <xf numFmtId="2" fontId="2" fillId="36" borderId="10" xfId="57" applyNumberFormat="1" applyFont="1" applyFill="1" applyBorder="1" applyAlignment="1">
      <alignment horizontal="left" vertical="top" wrapText="1" shrinkToFit="1"/>
    </xf>
    <xf numFmtId="2" fontId="1" fillId="36" borderId="10" xfId="57" applyNumberFormat="1" applyFont="1" applyFill="1" applyBorder="1" applyAlignment="1">
      <alignment horizontal="left" vertical="top" wrapText="1" shrinkToFit="1"/>
    </xf>
    <xf numFmtId="2" fontId="1" fillId="10" borderId="11" xfId="57" applyNumberFormat="1" applyFont="1" applyFill="1" applyBorder="1" applyAlignment="1">
      <alignment horizontal="left" wrapText="1" shrinkToFit="1"/>
    </xf>
    <xf numFmtId="49" fontId="1" fillId="10" borderId="10" xfId="57" applyNumberFormat="1" applyFont="1" applyFill="1" applyBorder="1" applyAlignment="1">
      <alignment horizontal="center" vertical="center"/>
    </xf>
    <xf numFmtId="2" fontId="1" fillId="35" borderId="10" xfId="57" applyNumberFormat="1" applyFont="1" applyFill="1" applyBorder="1" applyAlignment="1">
      <alignment horizontal="left" vertical="top" wrapText="1" shrinkToFit="1"/>
    </xf>
    <xf numFmtId="2" fontId="1" fillId="35" borderId="11" xfId="57" applyNumberFormat="1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left" wrapText="1"/>
    </xf>
    <xf numFmtId="4" fontId="1" fillId="33" borderId="11" xfId="0" applyNumberFormat="1" applyFont="1" applyFill="1" applyBorder="1" applyAlignment="1">
      <alignment horizontal="center" vertical="center"/>
    </xf>
    <xf numFmtId="49" fontId="1" fillId="33" borderId="11" xfId="57" applyNumberFormat="1" applyFont="1" applyFill="1" applyBorder="1" applyAlignment="1">
      <alignment horizontal="center" vertical="center"/>
    </xf>
    <xf numFmtId="49" fontId="6" fillId="35" borderId="10" xfId="57" applyNumberFormat="1" applyFont="1" applyFill="1" applyBorder="1" applyAlignment="1">
      <alignment horizontal="center" vertical="center"/>
    </xf>
    <xf numFmtId="49" fontId="6" fillId="33" borderId="10" xfId="57" applyNumberFormat="1" applyFont="1" applyFill="1" applyBorder="1" applyAlignment="1">
      <alignment horizontal="center" vertical="center"/>
    </xf>
    <xf numFmtId="49" fontId="1" fillId="36" borderId="10" xfId="57" applyNumberFormat="1" applyFont="1" applyFill="1" applyBorder="1" applyAlignment="1">
      <alignment horizontal="center" vertical="center"/>
    </xf>
    <xf numFmtId="49" fontId="1" fillId="0" borderId="10" xfId="57" applyNumberFormat="1" applyFont="1" applyBorder="1" applyAlignment="1">
      <alignment horizontal="center" vertical="center"/>
    </xf>
    <xf numFmtId="49" fontId="1" fillId="35" borderId="10" xfId="57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1" fillId="35" borderId="10" xfId="0" applyFont="1" applyFill="1" applyBorder="1" applyAlignment="1">
      <alignment horizontal="center" wrapText="1"/>
    </xf>
    <xf numFmtId="0" fontId="6" fillId="35" borderId="10" xfId="0" applyFont="1" applyFill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2" fontId="6" fillId="35" borderId="10" xfId="0" applyNumberFormat="1" applyFont="1" applyFill="1" applyBorder="1" applyAlignment="1">
      <alignment horizontal="right" vertical="center"/>
    </xf>
    <xf numFmtId="172" fontId="1" fillId="0" borderId="10" xfId="60" applyNumberFormat="1" applyFont="1" applyBorder="1" applyAlignment="1">
      <alignment vertical="center"/>
    </xf>
    <xf numFmtId="2" fontId="6" fillId="35" borderId="10" xfId="0" applyNumberFormat="1" applyFont="1" applyFill="1" applyBorder="1" applyAlignment="1">
      <alignment vertical="center"/>
    </xf>
    <xf numFmtId="0" fontId="6" fillId="0" borderId="10" xfId="0" applyFont="1" applyBorder="1" applyAlignment="1">
      <alignment vertical="center" wrapText="1"/>
    </xf>
    <xf numFmtId="0" fontId="6" fillId="0" borderId="11" xfId="0" applyFont="1" applyBorder="1" applyAlignment="1">
      <alignment wrapText="1"/>
    </xf>
    <xf numFmtId="2" fontId="6" fillId="0" borderId="10" xfId="60" applyNumberFormat="1" applyFont="1" applyBorder="1" applyAlignment="1">
      <alignment horizontal="center"/>
    </xf>
    <xf numFmtId="2" fontId="1" fillId="33" borderId="10" xfId="60" applyNumberFormat="1" applyFont="1" applyFill="1" applyBorder="1" applyAlignment="1">
      <alignment horizontal="center"/>
    </xf>
    <xf numFmtId="2" fontId="1" fillId="33" borderId="11" xfId="60" applyNumberFormat="1" applyFont="1" applyFill="1" applyBorder="1" applyAlignment="1">
      <alignment horizontal="center"/>
    </xf>
    <xf numFmtId="2" fontId="1" fillId="0" borderId="10" xfId="60" applyNumberFormat="1" applyFont="1" applyBorder="1" applyAlignment="1">
      <alignment horizontal="center"/>
    </xf>
    <xf numFmtId="2" fontId="1" fillId="33" borderId="10" xfId="0" applyNumberFormat="1" applyFont="1" applyFill="1" applyBorder="1" applyAlignment="1">
      <alignment horizontal="center"/>
    </xf>
    <xf numFmtId="2" fontId="6" fillId="33" borderId="10" xfId="0" applyNumberFormat="1" applyFont="1" applyFill="1" applyBorder="1" applyAlignment="1">
      <alignment horizontal="center"/>
    </xf>
    <xf numFmtId="2" fontId="6" fillId="33" borderId="10" xfId="60" applyNumberFormat="1" applyFont="1" applyFill="1" applyBorder="1" applyAlignment="1">
      <alignment horizontal="center"/>
    </xf>
    <xf numFmtId="2" fontId="6" fillId="0" borderId="10" xfId="60" applyNumberFormat="1" applyFont="1" applyFill="1" applyBorder="1" applyAlignment="1">
      <alignment horizontal="center"/>
    </xf>
    <xf numFmtId="2" fontId="1" fillId="0" borderId="10" xfId="60" applyNumberFormat="1" applyFont="1" applyFill="1" applyBorder="1" applyAlignment="1">
      <alignment horizontal="center"/>
    </xf>
    <xf numFmtId="2" fontId="6" fillId="33" borderId="11" xfId="60" applyNumberFormat="1" applyFont="1" applyFill="1" applyBorder="1" applyAlignment="1">
      <alignment horizontal="center"/>
    </xf>
    <xf numFmtId="2" fontId="1" fillId="0" borderId="11" xfId="60" applyNumberFormat="1" applyFont="1" applyBorder="1" applyAlignment="1">
      <alignment horizontal="center"/>
    </xf>
    <xf numFmtId="2" fontId="6" fillId="0" borderId="11" xfId="60" applyNumberFormat="1" applyFont="1" applyBorder="1" applyAlignment="1">
      <alignment horizontal="center"/>
    </xf>
    <xf numFmtId="2" fontId="6" fillId="0" borderId="10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49" fontId="1" fillId="0" borderId="10" xfId="57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9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26.57421875" style="3" customWidth="1"/>
    <col min="2" max="2" width="46.57421875" style="3" customWidth="1"/>
    <col min="3" max="3" width="18.28125" style="3" customWidth="1"/>
    <col min="4" max="4" width="19.8515625" style="3" customWidth="1"/>
    <col min="5" max="5" width="18.57421875" style="3" customWidth="1"/>
    <col min="6" max="6" width="14.57421875" style="3" customWidth="1"/>
    <col min="7" max="7" width="14.421875" style="3" customWidth="1"/>
    <col min="8" max="8" width="16.7109375" style="3" customWidth="1"/>
    <col min="9" max="16384" width="9.140625" style="3" customWidth="1"/>
  </cols>
  <sheetData>
    <row r="1" spans="1:5" ht="15">
      <c r="A1" s="1" t="s">
        <v>15</v>
      </c>
      <c r="B1" s="176"/>
      <c r="C1" s="176"/>
      <c r="D1" s="176"/>
      <c r="E1" s="176"/>
    </row>
    <row r="2" spans="1:5" ht="15">
      <c r="A2" s="177" t="s">
        <v>385</v>
      </c>
      <c r="B2" s="177"/>
      <c r="C2" s="176"/>
      <c r="D2" s="176"/>
      <c r="E2" s="176"/>
    </row>
    <row r="3" spans="1:5" ht="15">
      <c r="A3" s="4" t="s">
        <v>12</v>
      </c>
      <c r="B3" s="178" t="s">
        <v>306</v>
      </c>
      <c r="C3" s="176"/>
      <c r="D3" s="176"/>
      <c r="E3" s="176"/>
    </row>
    <row r="4" spans="1:5" ht="15">
      <c r="A4" s="1"/>
      <c r="B4" s="17" t="s">
        <v>37</v>
      </c>
      <c r="C4" s="2"/>
      <c r="D4" s="2"/>
      <c r="E4" s="2"/>
    </row>
    <row r="5" spans="1:5" ht="15">
      <c r="A5" s="18" t="s">
        <v>307</v>
      </c>
      <c r="B5" s="2"/>
      <c r="C5" s="2"/>
      <c r="D5" s="2"/>
      <c r="E5" s="2"/>
    </row>
    <row r="6" spans="1:6" ht="15">
      <c r="A6" s="19" t="s">
        <v>2</v>
      </c>
      <c r="B6" s="20" t="s">
        <v>4</v>
      </c>
      <c r="C6" s="21" t="s">
        <v>3</v>
      </c>
      <c r="D6" s="21" t="s">
        <v>3</v>
      </c>
      <c r="E6" s="21" t="s">
        <v>3</v>
      </c>
      <c r="F6" s="7"/>
    </row>
    <row r="7" spans="1:6" ht="15">
      <c r="A7" s="22"/>
      <c r="B7" s="16" t="s">
        <v>0</v>
      </c>
      <c r="C7" s="30" t="s">
        <v>57</v>
      </c>
      <c r="D7" s="30" t="s">
        <v>59</v>
      </c>
      <c r="E7" s="30" t="s">
        <v>308</v>
      </c>
      <c r="F7" s="8"/>
    </row>
    <row r="8" spans="1:6" ht="39">
      <c r="A8" s="304" t="s">
        <v>377</v>
      </c>
      <c r="B8" s="16"/>
      <c r="C8" s="38"/>
      <c r="D8" s="38"/>
      <c r="E8" s="38"/>
      <c r="F8" s="8"/>
    </row>
    <row r="9" spans="1:6" ht="15">
      <c r="A9" s="36"/>
      <c r="B9" s="16"/>
      <c r="C9" s="63">
        <f>C10+C20+C25+C27+C29+C32+C37</f>
        <v>59678600</v>
      </c>
      <c r="D9" s="63">
        <f>D11+D12+D16+D20+D25+D28+D30+D31+D32+D37</f>
        <v>60863000</v>
      </c>
      <c r="E9" s="63">
        <f>E10+E20+E25+E27+E29+E32+E37</f>
        <v>61291100</v>
      </c>
      <c r="F9" s="9"/>
    </row>
    <row r="10" spans="1:6" ht="15">
      <c r="A10" s="249" t="s">
        <v>330</v>
      </c>
      <c r="B10" s="253" t="s">
        <v>5</v>
      </c>
      <c r="C10" s="251">
        <f>C11+C12+C16</f>
        <v>21590000</v>
      </c>
      <c r="D10" s="251">
        <f>D11+D12+D16</f>
        <v>22600000</v>
      </c>
      <c r="E10" s="251">
        <f>E11+E12+E16</f>
        <v>23100000</v>
      </c>
      <c r="F10" s="9"/>
    </row>
    <row r="11" spans="1:6" ht="76.5">
      <c r="A11" s="303" t="s">
        <v>372</v>
      </c>
      <c r="B11" s="303" t="s">
        <v>371</v>
      </c>
      <c r="C11" s="39">
        <v>21000000</v>
      </c>
      <c r="D11" s="39">
        <v>22000000</v>
      </c>
      <c r="E11" s="39">
        <v>22500000</v>
      </c>
      <c r="F11" s="10"/>
    </row>
    <row r="12" spans="1:6" ht="15">
      <c r="A12" s="23" t="s">
        <v>39</v>
      </c>
      <c r="B12" s="23" t="s">
        <v>43</v>
      </c>
      <c r="C12" s="39">
        <v>450000</v>
      </c>
      <c r="D12" s="39">
        <v>450000</v>
      </c>
      <c r="E12" s="39">
        <v>450000</v>
      </c>
      <c r="F12" s="10"/>
    </row>
    <row r="13" spans="1:6" ht="15">
      <c r="A13" s="25" t="s">
        <v>44</v>
      </c>
      <c r="B13" s="25" t="s">
        <v>45</v>
      </c>
      <c r="C13" s="39"/>
      <c r="D13" s="24"/>
      <c r="E13" s="39"/>
      <c r="F13" s="10"/>
    </row>
    <row r="14" spans="1:6" ht="15">
      <c r="A14" s="25" t="s">
        <v>46</v>
      </c>
      <c r="B14" s="25" t="s">
        <v>47</v>
      </c>
      <c r="C14" s="39"/>
      <c r="D14" s="24"/>
      <c r="E14" s="39"/>
      <c r="F14" s="10"/>
    </row>
    <row r="15" spans="1:6" ht="15">
      <c r="A15" s="25"/>
      <c r="B15" s="25" t="s">
        <v>48</v>
      </c>
      <c r="C15" s="39"/>
      <c r="D15" s="24"/>
      <c r="E15" s="39"/>
      <c r="F15" s="10"/>
    </row>
    <row r="16" spans="1:6" ht="15">
      <c r="A16" s="23" t="s">
        <v>25</v>
      </c>
      <c r="B16" s="23" t="s">
        <v>49</v>
      </c>
      <c r="C16" s="39">
        <v>140000</v>
      </c>
      <c r="D16" s="24">
        <v>150000</v>
      </c>
      <c r="E16" s="39">
        <v>150000</v>
      </c>
      <c r="F16" s="10"/>
    </row>
    <row r="17" spans="1:6" ht="15">
      <c r="A17" s="25" t="s">
        <v>50</v>
      </c>
      <c r="B17" s="25" t="s">
        <v>51</v>
      </c>
      <c r="C17" s="39"/>
      <c r="D17" s="24"/>
      <c r="E17" s="24"/>
      <c r="F17" s="10"/>
    </row>
    <row r="18" spans="1:6" ht="15">
      <c r="A18" s="25" t="s">
        <v>52</v>
      </c>
      <c r="B18" s="25" t="s">
        <v>53</v>
      </c>
      <c r="C18" s="39"/>
      <c r="D18" s="39"/>
      <c r="E18" s="24"/>
      <c r="F18" s="10"/>
    </row>
    <row r="19" spans="1:6" ht="26.25">
      <c r="A19" s="23" t="s">
        <v>264</v>
      </c>
      <c r="B19" s="174" t="s">
        <v>265</v>
      </c>
      <c r="C19" s="39"/>
      <c r="D19" s="24"/>
      <c r="E19" s="24"/>
      <c r="F19" s="10"/>
    </row>
    <row r="20" spans="1:6" ht="26.25">
      <c r="A20" s="249" t="s">
        <v>266</v>
      </c>
      <c r="B20" s="250" t="s">
        <v>267</v>
      </c>
      <c r="C20" s="251">
        <f>C21+C22+C23+C24</f>
        <v>388100</v>
      </c>
      <c r="D20" s="251">
        <f>D21+D22+D23+D24</f>
        <v>452000</v>
      </c>
      <c r="E20" s="251">
        <f>E21+E22+E23+E24</f>
        <v>380100</v>
      </c>
      <c r="F20" s="10"/>
    </row>
    <row r="21" spans="1:6" ht="39">
      <c r="A21" s="175" t="s">
        <v>269</v>
      </c>
      <c r="B21" s="173" t="s">
        <v>268</v>
      </c>
      <c r="C21" s="39">
        <v>118700</v>
      </c>
      <c r="D21" s="39">
        <v>136400</v>
      </c>
      <c r="E21" s="39">
        <v>114700</v>
      </c>
      <c r="F21" s="10"/>
    </row>
    <row r="22" spans="1:6" ht="51.75">
      <c r="A22" s="175" t="s">
        <v>271</v>
      </c>
      <c r="B22" s="173" t="s">
        <v>270</v>
      </c>
      <c r="C22" s="39">
        <v>4400</v>
      </c>
      <c r="D22" s="39">
        <v>3700</v>
      </c>
      <c r="E22" s="39">
        <v>3100</v>
      </c>
      <c r="F22" s="10"/>
    </row>
    <row r="23" spans="1:6" ht="51.75">
      <c r="A23" s="175" t="s">
        <v>272</v>
      </c>
      <c r="B23" s="173" t="s">
        <v>275</v>
      </c>
      <c r="C23" s="39">
        <v>260000</v>
      </c>
      <c r="D23" s="39">
        <v>307800</v>
      </c>
      <c r="E23" s="39">
        <v>258800</v>
      </c>
      <c r="F23" s="10"/>
    </row>
    <row r="24" spans="1:6" ht="51.75">
      <c r="A24" s="175" t="s">
        <v>274</v>
      </c>
      <c r="B24" s="173" t="s">
        <v>273</v>
      </c>
      <c r="C24" s="39">
        <v>5000</v>
      </c>
      <c r="D24" s="39">
        <v>4100</v>
      </c>
      <c r="E24" s="39">
        <v>3500</v>
      </c>
      <c r="F24" s="10"/>
    </row>
    <row r="25" spans="1:6" ht="15">
      <c r="A25" s="249" t="s">
        <v>26</v>
      </c>
      <c r="B25" s="253" t="s">
        <v>14</v>
      </c>
      <c r="C25" s="251">
        <v>200000</v>
      </c>
      <c r="D25" s="263">
        <v>210000</v>
      </c>
      <c r="E25" s="263">
        <v>210000</v>
      </c>
      <c r="F25" s="10"/>
    </row>
    <row r="26" spans="1:6" ht="15">
      <c r="A26" s="254"/>
      <c r="B26" s="252"/>
      <c r="C26" s="248"/>
      <c r="D26" s="255"/>
      <c r="E26" s="255"/>
      <c r="F26" s="10"/>
    </row>
    <row r="27" spans="1:6" ht="15">
      <c r="A27" s="256" t="s">
        <v>1</v>
      </c>
      <c r="B27" s="257" t="s">
        <v>6</v>
      </c>
      <c r="C27" s="258">
        <v>2500000</v>
      </c>
      <c r="D27" s="259">
        <v>2500000</v>
      </c>
      <c r="E27" s="259">
        <v>2500000</v>
      </c>
      <c r="F27" s="10"/>
    </row>
    <row r="28" spans="1:6" ht="39">
      <c r="A28" s="299" t="s">
        <v>375</v>
      </c>
      <c r="B28" s="174" t="s">
        <v>355</v>
      </c>
      <c r="C28" s="38">
        <v>2500000</v>
      </c>
      <c r="D28" s="24">
        <v>2500000</v>
      </c>
      <c r="E28" s="24">
        <v>2500000</v>
      </c>
      <c r="F28" s="10"/>
    </row>
    <row r="29" spans="1:6" ht="15">
      <c r="A29" s="249" t="s">
        <v>32</v>
      </c>
      <c r="B29" s="253" t="s">
        <v>7</v>
      </c>
      <c r="C29" s="251">
        <f>C30+C31</f>
        <v>20500000</v>
      </c>
      <c r="D29" s="251">
        <f>D30+D31</f>
        <v>20600000</v>
      </c>
      <c r="E29" s="251">
        <f>E30+E31</f>
        <v>20600000</v>
      </c>
      <c r="F29" s="10"/>
    </row>
    <row r="30" spans="1:6" ht="43.5" customHeight="1">
      <c r="A30" s="174" t="s">
        <v>373</v>
      </c>
      <c r="B30" s="173" t="s">
        <v>356</v>
      </c>
      <c r="C30" s="63">
        <v>17500000</v>
      </c>
      <c r="D30" s="63">
        <v>3100000</v>
      </c>
      <c r="E30" s="63">
        <v>3100000</v>
      </c>
      <c r="F30" s="10"/>
    </row>
    <row r="31" spans="1:6" ht="44.25" customHeight="1">
      <c r="A31" s="174" t="s">
        <v>374</v>
      </c>
      <c r="B31" s="173" t="s">
        <v>357</v>
      </c>
      <c r="C31" s="63">
        <v>3000000</v>
      </c>
      <c r="D31" s="63">
        <v>17500000</v>
      </c>
      <c r="E31" s="63">
        <v>17500000</v>
      </c>
      <c r="F31" s="10"/>
    </row>
    <row r="32" spans="1:6" ht="15">
      <c r="A32" s="249"/>
      <c r="B32" s="253" t="s">
        <v>54</v>
      </c>
      <c r="C32" s="251">
        <f>C33+C36</f>
        <v>12000500</v>
      </c>
      <c r="D32" s="251">
        <f>D33+D36</f>
        <v>12001000</v>
      </c>
      <c r="E32" s="251">
        <f>E33+E36</f>
        <v>12001000</v>
      </c>
      <c r="F32" s="10"/>
    </row>
    <row r="33" spans="1:6" ht="77.25">
      <c r="A33" s="296" t="s">
        <v>331</v>
      </c>
      <c r="B33" s="64" t="s">
        <v>358</v>
      </c>
      <c r="C33" s="63">
        <v>12000000</v>
      </c>
      <c r="D33" s="63">
        <v>12000000</v>
      </c>
      <c r="E33" s="63">
        <v>12000000</v>
      </c>
      <c r="F33" s="10"/>
    </row>
    <row r="34" spans="1:6" ht="39">
      <c r="A34" s="296" t="s">
        <v>359</v>
      </c>
      <c r="B34" s="64" t="s">
        <v>360</v>
      </c>
      <c r="C34" s="63"/>
      <c r="D34" s="63"/>
      <c r="E34" s="63"/>
      <c r="F34" s="10"/>
    </row>
    <row r="35" spans="1:6" ht="77.25">
      <c r="A35" s="296" t="s">
        <v>332</v>
      </c>
      <c r="B35" s="64" t="s">
        <v>361</v>
      </c>
      <c r="C35" s="39"/>
      <c r="D35" s="39"/>
      <c r="E35" s="39"/>
      <c r="F35" s="10"/>
    </row>
    <row r="36" spans="1:6" ht="51.75">
      <c r="A36" s="298" t="s">
        <v>334</v>
      </c>
      <c r="B36" s="297" t="s">
        <v>362</v>
      </c>
      <c r="C36" s="262">
        <v>500</v>
      </c>
      <c r="D36" s="262">
        <v>1000</v>
      </c>
      <c r="E36" s="262">
        <v>1000</v>
      </c>
      <c r="F36" s="10"/>
    </row>
    <row r="37" spans="1:6" ht="26.25">
      <c r="A37" s="249" t="s">
        <v>335</v>
      </c>
      <c r="B37" s="260" t="s">
        <v>376</v>
      </c>
      <c r="C37" s="251">
        <v>2500000</v>
      </c>
      <c r="D37" s="263">
        <v>2500000</v>
      </c>
      <c r="E37" s="263">
        <v>2500000</v>
      </c>
      <c r="F37" s="10"/>
    </row>
    <row r="38" spans="1:6" ht="51">
      <c r="A38" s="296" t="s">
        <v>333</v>
      </c>
      <c r="B38" s="299" t="s">
        <v>363</v>
      </c>
      <c r="C38" s="63">
        <v>2500000</v>
      </c>
      <c r="D38" s="301">
        <v>2500000</v>
      </c>
      <c r="E38" s="301">
        <v>2500000</v>
      </c>
      <c r="F38" s="10"/>
    </row>
    <row r="39" spans="1:6" ht="15">
      <c r="A39" s="23" t="s">
        <v>34</v>
      </c>
      <c r="B39" s="23" t="s">
        <v>38</v>
      </c>
      <c r="C39" s="40"/>
      <c r="D39" s="26"/>
      <c r="E39" s="26"/>
      <c r="F39" s="10"/>
    </row>
    <row r="40" spans="1:6" ht="15">
      <c r="A40" s="23"/>
      <c r="B40" s="23" t="s">
        <v>33</v>
      </c>
      <c r="C40" s="37"/>
      <c r="D40" s="23"/>
      <c r="E40" s="23"/>
      <c r="F40" s="11"/>
    </row>
    <row r="41" spans="1:6" ht="39">
      <c r="A41" s="298" t="s">
        <v>364</v>
      </c>
      <c r="B41" s="260" t="s">
        <v>365</v>
      </c>
      <c r="C41" s="300">
        <v>2748755</v>
      </c>
      <c r="D41" s="300">
        <v>2199014</v>
      </c>
      <c r="E41" s="300">
        <v>2199014</v>
      </c>
      <c r="F41" s="12"/>
    </row>
    <row r="42" spans="1:6" ht="26.25">
      <c r="A42" s="296" t="s">
        <v>336</v>
      </c>
      <c r="B42" s="173" t="s">
        <v>337</v>
      </c>
      <c r="C42" s="37">
        <v>7443498</v>
      </c>
      <c r="D42" s="37"/>
      <c r="E42" s="37"/>
      <c r="F42" s="13"/>
    </row>
    <row r="43" spans="1:6" ht="39">
      <c r="A43" s="298" t="s">
        <v>338</v>
      </c>
      <c r="B43" s="250" t="s">
        <v>366</v>
      </c>
      <c r="C43" s="302">
        <v>68900</v>
      </c>
      <c r="D43" s="302">
        <v>68000</v>
      </c>
      <c r="E43" s="302">
        <v>68000</v>
      </c>
      <c r="F43" s="14"/>
    </row>
    <row r="44" spans="1:6" ht="39">
      <c r="A44" s="296" t="s">
        <v>339</v>
      </c>
      <c r="B44" s="173" t="s">
        <v>367</v>
      </c>
      <c r="C44" s="37"/>
      <c r="D44" s="28"/>
      <c r="E44" s="28"/>
      <c r="F44" s="14"/>
    </row>
    <row r="45" spans="1:6" ht="26.25">
      <c r="A45" s="296" t="s">
        <v>341</v>
      </c>
      <c r="B45" s="173" t="s">
        <v>340</v>
      </c>
      <c r="C45" s="39"/>
      <c r="D45" s="29"/>
      <c r="E45" s="29"/>
      <c r="F45" s="14"/>
    </row>
    <row r="46" spans="1:6" ht="51.75">
      <c r="A46" s="296" t="s">
        <v>368</v>
      </c>
      <c r="B46" s="173" t="s">
        <v>369</v>
      </c>
      <c r="C46" s="247"/>
      <c r="D46" s="29"/>
      <c r="E46" s="29"/>
      <c r="F46" s="14"/>
    </row>
    <row r="47" spans="1:6" ht="39">
      <c r="A47" s="296" t="s">
        <v>342</v>
      </c>
      <c r="B47" s="173" t="s">
        <v>370</v>
      </c>
      <c r="C47" s="38"/>
      <c r="D47" s="29"/>
      <c r="E47" s="29"/>
      <c r="F47" s="15"/>
    </row>
    <row r="48" spans="1:5" ht="15">
      <c r="A48" s="249" t="s">
        <v>58</v>
      </c>
      <c r="B48" s="261"/>
      <c r="C48" s="262">
        <f>C11+C12+C16+C20+C25+C28+C30+C31+C32+C37+C41+C43+C42</f>
        <v>69939753</v>
      </c>
      <c r="D48" s="262">
        <f>D11+D12+D16+D20+D25+D28+D30+D31+D32+D37+D41+D43</f>
        <v>63130014</v>
      </c>
      <c r="E48" s="262">
        <f>E11+E12+E16+E20+E25+E28+E30+E31+E32+E37+E41+E43</f>
        <v>63558114</v>
      </c>
    </row>
    <row r="49" spans="1:5" ht="15">
      <c r="A49" s="2"/>
      <c r="B49" s="2"/>
      <c r="C49" s="2"/>
      <c r="D49" s="2"/>
      <c r="E49" s="2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140"/>
  <sheetViews>
    <sheetView zoomScalePageLayoutView="0" workbookViewId="0" topLeftCell="A64">
      <selection activeCell="A76" sqref="A76"/>
    </sheetView>
  </sheetViews>
  <sheetFormatPr defaultColWidth="9.140625" defaultRowHeight="12.75"/>
  <cols>
    <col min="1" max="1" width="73.140625" style="0" customWidth="1"/>
    <col min="2" max="3" width="10.8515625" style="0" customWidth="1"/>
    <col min="4" max="4" width="13.8515625" style="0" customWidth="1"/>
    <col min="5" max="5" width="10.421875" style="0" customWidth="1"/>
    <col min="6" max="6" width="12.8515625" style="0" customWidth="1"/>
  </cols>
  <sheetData>
    <row r="2" spans="1:6" ht="12.75">
      <c r="A2" s="182" t="s">
        <v>386</v>
      </c>
      <c r="B2" s="183"/>
      <c r="C2" s="183"/>
      <c r="D2" s="183"/>
      <c r="E2" s="183"/>
      <c r="F2" s="183"/>
    </row>
    <row r="3" spans="1:6" ht="12.75">
      <c r="A3" s="182" t="s">
        <v>343</v>
      </c>
      <c r="B3" s="183"/>
      <c r="C3" s="183"/>
      <c r="D3" s="183"/>
      <c r="E3" s="183"/>
      <c r="F3" s="183"/>
    </row>
    <row r="4" spans="1:6" ht="12.75">
      <c r="A4" s="184" t="s">
        <v>309</v>
      </c>
      <c r="B4" s="183"/>
      <c r="C4" s="183"/>
      <c r="D4" s="183"/>
      <c r="E4" s="183"/>
      <c r="F4" s="183"/>
    </row>
    <row r="5" spans="1:6" ht="12.75">
      <c r="A5" s="183"/>
      <c r="B5" s="183"/>
      <c r="C5" s="183"/>
      <c r="D5" s="183"/>
      <c r="E5" s="183"/>
      <c r="F5" s="185" t="s">
        <v>141</v>
      </c>
    </row>
    <row r="6" spans="1:6" ht="12.75">
      <c r="A6" s="186" t="s">
        <v>17</v>
      </c>
      <c r="B6" s="187" t="s">
        <v>86</v>
      </c>
      <c r="C6" s="187" t="s">
        <v>19</v>
      </c>
      <c r="D6" s="187" t="s">
        <v>21</v>
      </c>
      <c r="E6" s="187" t="s">
        <v>13</v>
      </c>
      <c r="F6" s="187" t="s">
        <v>3</v>
      </c>
    </row>
    <row r="7" spans="1:6" ht="12.75">
      <c r="A7" s="186" t="s">
        <v>18</v>
      </c>
      <c r="B7" s="187" t="s">
        <v>31</v>
      </c>
      <c r="C7" s="187" t="s">
        <v>20</v>
      </c>
      <c r="D7" s="187" t="s">
        <v>22</v>
      </c>
      <c r="E7" s="187" t="s">
        <v>23</v>
      </c>
      <c r="F7" s="187" t="s">
        <v>56</v>
      </c>
    </row>
    <row r="8" spans="1:6" ht="12.75">
      <c r="A8" s="186" t="s">
        <v>131</v>
      </c>
      <c r="B8" s="243" t="s">
        <v>36</v>
      </c>
      <c r="C8" s="188" t="s">
        <v>30</v>
      </c>
      <c r="D8" s="189"/>
      <c r="E8" s="190"/>
      <c r="F8" s="190"/>
    </row>
    <row r="9" spans="1:6" ht="12.75">
      <c r="A9" s="191" t="s">
        <v>181</v>
      </c>
      <c r="B9" s="244" t="s">
        <v>36</v>
      </c>
      <c r="C9" s="192" t="s">
        <v>28</v>
      </c>
      <c r="D9" s="193"/>
      <c r="E9" s="194"/>
      <c r="F9" s="194">
        <v>797074</v>
      </c>
    </row>
    <row r="10" spans="1:6" ht="12.75">
      <c r="A10" s="195" t="s">
        <v>152</v>
      </c>
      <c r="B10" s="245" t="s">
        <v>36</v>
      </c>
      <c r="C10" s="196" t="s">
        <v>28</v>
      </c>
      <c r="D10" s="197">
        <v>8118021</v>
      </c>
      <c r="E10" s="198"/>
      <c r="F10" s="198">
        <f>F11</f>
        <v>797074</v>
      </c>
    </row>
    <row r="11" spans="1:6" ht="19.5" customHeight="1">
      <c r="A11" s="199" t="s">
        <v>182</v>
      </c>
      <c r="B11" s="246" t="s">
        <v>36</v>
      </c>
      <c r="C11" s="200" t="s">
        <v>28</v>
      </c>
      <c r="D11" s="201">
        <v>8118021</v>
      </c>
      <c r="E11" s="202" t="s">
        <v>62</v>
      </c>
      <c r="F11" s="202">
        <f>F12</f>
        <v>797074</v>
      </c>
    </row>
    <row r="12" spans="1:6" ht="12.75">
      <c r="A12" s="199" t="s">
        <v>182</v>
      </c>
      <c r="B12" s="245" t="s">
        <v>36</v>
      </c>
      <c r="C12" s="196" t="s">
        <v>28</v>
      </c>
      <c r="D12" s="203" t="s">
        <v>61</v>
      </c>
      <c r="E12" s="203" t="s">
        <v>178</v>
      </c>
      <c r="F12" s="198">
        <v>797074</v>
      </c>
    </row>
    <row r="13" spans="1:6" ht="12.75">
      <c r="A13" s="191" t="s">
        <v>78</v>
      </c>
      <c r="B13" s="244" t="s">
        <v>36</v>
      </c>
      <c r="C13" s="192" t="s">
        <v>8</v>
      </c>
      <c r="D13" s="193"/>
      <c r="E13" s="194"/>
      <c r="F13" s="194">
        <v>150000</v>
      </c>
    </row>
    <row r="14" spans="1:6" ht="12.75">
      <c r="A14" s="204" t="s">
        <v>153</v>
      </c>
      <c r="B14" s="242" t="s">
        <v>36</v>
      </c>
      <c r="C14" s="205" t="s">
        <v>8</v>
      </c>
      <c r="D14" s="206" t="s">
        <v>79</v>
      </c>
      <c r="E14" s="205"/>
      <c r="F14" s="207">
        <f>F15</f>
        <v>150000</v>
      </c>
    </row>
    <row r="15" spans="1:6" ht="15.75" customHeight="1">
      <c r="A15" s="204" t="s">
        <v>153</v>
      </c>
      <c r="B15" s="242" t="s">
        <v>36</v>
      </c>
      <c r="C15" s="205" t="s">
        <v>8</v>
      </c>
      <c r="D15" s="206" t="s">
        <v>154</v>
      </c>
      <c r="E15" s="205">
        <v>200</v>
      </c>
      <c r="F15" s="205">
        <f>F16</f>
        <v>150000</v>
      </c>
    </row>
    <row r="16" spans="1:6" ht="12.75">
      <c r="A16" s="204" t="s">
        <v>153</v>
      </c>
      <c r="B16" s="246" t="s">
        <v>36</v>
      </c>
      <c r="C16" s="200" t="s">
        <v>8</v>
      </c>
      <c r="D16" s="201" t="s">
        <v>154</v>
      </c>
      <c r="E16" s="200" t="s">
        <v>60</v>
      </c>
      <c r="F16" s="200">
        <f>F17</f>
        <v>150000</v>
      </c>
    </row>
    <row r="17" spans="1:6" ht="12.75">
      <c r="A17" s="204" t="s">
        <v>153</v>
      </c>
      <c r="B17" s="242" t="s">
        <v>36</v>
      </c>
      <c r="C17" s="205" t="s">
        <v>8</v>
      </c>
      <c r="D17" s="206" t="s">
        <v>154</v>
      </c>
      <c r="E17" s="205" t="s">
        <v>177</v>
      </c>
      <c r="F17" s="205">
        <v>150000</v>
      </c>
    </row>
    <row r="18" spans="1:6" ht="12.75">
      <c r="A18" s="265" t="s">
        <v>329</v>
      </c>
      <c r="B18" s="266" t="s">
        <v>36</v>
      </c>
      <c r="C18" s="267" t="s">
        <v>8</v>
      </c>
      <c r="D18" s="268">
        <v>8118025</v>
      </c>
      <c r="E18" s="266">
        <v>540</v>
      </c>
      <c r="F18" s="267">
        <v>282503.1</v>
      </c>
    </row>
    <row r="19" spans="1:6" ht="12.75">
      <c r="A19" s="204" t="s">
        <v>353</v>
      </c>
      <c r="B19" s="242" t="s">
        <v>36</v>
      </c>
      <c r="C19" s="205" t="s">
        <v>8</v>
      </c>
      <c r="D19" s="241">
        <v>8118025</v>
      </c>
      <c r="E19" s="242">
        <v>540</v>
      </c>
      <c r="F19" s="205">
        <v>282503.1</v>
      </c>
    </row>
    <row r="20" spans="1:6" ht="17.25" customHeight="1">
      <c r="A20" s="269" t="s">
        <v>80</v>
      </c>
      <c r="B20" s="267" t="s">
        <v>36</v>
      </c>
      <c r="C20" s="270" t="s">
        <v>9</v>
      </c>
      <c r="D20" s="270"/>
      <c r="E20" s="270"/>
      <c r="F20" s="270">
        <f>F22+F24</f>
        <v>11175470</v>
      </c>
    </row>
    <row r="21" spans="1:6" ht="25.5">
      <c r="A21" s="208" t="s">
        <v>157</v>
      </c>
      <c r="B21" s="196" t="s">
        <v>36</v>
      </c>
      <c r="C21" s="203" t="s">
        <v>9</v>
      </c>
      <c r="D21" s="203" t="s">
        <v>65</v>
      </c>
      <c r="E21" s="203"/>
      <c r="F21" s="209">
        <f>F22+F24</f>
        <v>11175470</v>
      </c>
    </row>
    <row r="22" spans="1:6" ht="25.5">
      <c r="A22" s="208" t="s">
        <v>157</v>
      </c>
      <c r="B22" s="271" t="s">
        <v>36</v>
      </c>
      <c r="C22" s="272" t="s">
        <v>9</v>
      </c>
      <c r="D22" s="272" t="s">
        <v>65</v>
      </c>
      <c r="E22" s="272" t="s">
        <v>62</v>
      </c>
      <c r="F22" s="271">
        <v>7390050</v>
      </c>
    </row>
    <row r="23" spans="1:6" ht="25.5">
      <c r="A23" s="208" t="s">
        <v>157</v>
      </c>
      <c r="B23" s="271" t="s">
        <v>36</v>
      </c>
      <c r="C23" s="272" t="s">
        <v>9</v>
      </c>
      <c r="D23" s="272" t="s">
        <v>65</v>
      </c>
      <c r="E23" s="272" t="s">
        <v>178</v>
      </c>
      <c r="F23" s="272">
        <v>7390050</v>
      </c>
    </row>
    <row r="24" spans="1:6" ht="25.5">
      <c r="A24" s="208" t="s">
        <v>157</v>
      </c>
      <c r="B24" s="271" t="s">
        <v>36</v>
      </c>
      <c r="C24" s="272" t="s">
        <v>9</v>
      </c>
      <c r="D24" s="272" t="s">
        <v>65</v>
      </c>
      <c r="E24" s="272" t="s">
        <v>60</v>
      </c>
      <c r="F24" s="272">
        <v>3785420</v>
      </c>
    </row>
    <row r="25" spans="1:6" ht="29.25" customHeight="1">
      <c r="A25" s="208" t="s">
        <v>157</v>
      </c>
      <c r="B25" s="196" t="s">
        <v>36</v>
      </c>
      <c r="C25" s="203" t="s">
        <v>9</v>
      </c>
      <c r="D25" s="203" t="s">
        <v>65</v>
      </c>
      <c r="E25" s="203" t="s">
        <v>177</v>
      </c>
      <c r="F25" s="203">
        <v>3785420</v>
      </c>
    </row>
    <row r="26" spans="1:6" ht="21" customHeight="1">
      <c r="A26" s="210" t="s">
        <v>284</v>
      </c>
      <c r="B26" s="245" t="s">
        <v>36</v>
      </c>
      <c r="C26" s="203" t="s">
        <v>9</v>
      </c>
      <c r="D26" s="203" t="s">
        <v>285</v>
      </c>
      <c r="E26" s="264">
        <v>540</v>
      </c>
      <c r="F26" s="203">
        <v>295800</v>
      </c>
    </row>
    <row r="27" spans="1:6" ht="21" customHeight="1">
      <c r="A27" s="284" t="s">
        <v>354</v>
      </c>
      <c r="B27" s="200" t="s">
        <v>36</v>
      </c>
      <c r="C27" s="285" t="s">
        <v>345</v>
      </c>
      <c r="D27" s="285">
        <v>8518103</v>
      </c>
      <c r="E27" s="285" t="s">
        <v>378</v>
      </c>
      <c r="F27" s="270">
        <v>1600000</v>
      </c>
    </row>
    <row r="28" spans="1:6" ht="21" customHeight="1">
      <c r="A28" s="284" t="s">
        <v>354</v>
      </c>
      <c r="B28" s="196" t="s">
        <v>36</v>
      </c>
      <c r="C28" s="264" t="s">
        <v>345</v>
      </c>
      <c r="D28" s="264" t="s">
        <v>346</v>
      </c>
      <c r="E28" s="264" t="s">
        <v>378</v>
      </c>
      <c r="F28" s="203">
        <v>1600000</v>
      </c>
    </row>
    <row r="29" spans="1:6" ht="12.75">
      <c r="A29" s="273" t="s">
        <v>10</v>
      </c>
      <c r="B29" s="270" t="s">
        <v>36</v>
      </c>
      <c r="C29" s="270" t="s">
        <v>42</v>
      </c>
      <c r="D29" s="270"/>
      <c r="E29" s="202"/>
      <c r="F29" s="270">
        <f>F30</f>
        <v>500000</v>
      </c>
    </row>
    <row r="30" spans="1:6" ht="12.75">
      <c r="A30" s="213" t="s">
        <v>155</v>
      </c>
      <c r="B30" s="207" t="s">
        <v>36</v>
      </c>
      <c r="C30" s="207" t="s">
        <v>42</v>
      </c>
      <c r="D30" s="207" t="s">
        <v>140</v>
      </c>
      <c r="E30" s="207"/>
      <c r="F30" s="207">
        <f>F31</f>
        <v>500000</v>
      </c>
    </row>
    <row r="31" spans="1:6" ht="12.75">
      <c r="A31" s="213" t="s">
        <v>156</v>
      </c>
      <c r="B31" s="207" t="s">
        <v>36</v>
      </c>
      <c r="C31" s="207" t="s">
        <v>42</v>
      </c>
      <c r="D31" s="207" t="s">
        <v>64</v>
      </c>
      <c r="E31" s="207"/>
      <c r="F31" s="207">
        <f>F32</f>
        <v>500000</v>
      </c>
    </row>
    <row r="32" spans="1:6" ht="13.5" customHeight="1">
      <c r="A32" s="214" t="s">
        <v>158</v>
      </c>
      <c r="B32" s="196" t="s">
        <v>36</v>
      </c>
      <c r="C32" s="203" t="s">
        <v>42</v>
      </c>
      <c r="D32" s="203" t="s">
        <v>159</v>
      </c>
      <c r="E32" s="203"/>
      <c r="F32" s="203">
        <f>F33</f>
        <v>500000</v>
      </c>
    </row>
    <row r="33" spans="1:6" ht="13.5" customHeight="1">
      <c r="A33" s="214" t="s">
        <v>158</v>
      </c>
      <c r="B33" s="271" t="s">
        <v>36</v>
      </c>
      <c r="C33" s="272" t="s">
        <v>42</v>
      </c>
      <c r="D33" s="272" t="s">
        <v>159</v>
      </c>
      <c r="E33" s="272" t="s">
        <v>122</v>
      </c>
      <c r="F33" s="272">
        <f>F34</f>
        <v>500000</v>
      </c>
    </row>
    <row r="34" spans="1:6" ht="12.75">
      <c r="A34" s="215" t="s">
        <v>144</v>
      </c>
      <c r="B34" s="196" t="s">
        <v>36</v>
      </c>
      <c r="C34" s="203" t="s">
        <v>42</v>
      </c>
      <c r="D34" s="203" t="s">
        <v>159</v>
      </c>
      <c r="E34" s="203" t="s">
        <v>122</v>
      </c>
      <c r="F34" s="203">
        <v>500000</v>
      </c>
    </row>
    <row r="35" spans="1:6" ht="12.75">
      <c r="A35" s="273" t="s">
        <v>81</v>
      </c>
      <c r="B35" s="267" t="s">
        <v>36</v>
      </c>
      <c r="C35" s="270" t="s">
        <v>41</v>
      </c>
      <c r="D35" s="270"/>
      <c r="E35" s="270"/>
      <c r="F35" s="270">
        <f>F36+F41</f>
        <v>2458889</v>
      </c>
    </row>
    <row r="36" spans="1:6" s="137" customFormat="1" ht="12.75">
      <c r="A36" s="216" t="s">
        <v>161</v>
      </c>
      <c r="B36" s="205" t="s">
        <v>36</v>
      </c>
      <c r="C36" s="207" t="s">
        <v>41</v>
      </c>
      <c r="D36" s="207" t="s">
        <v>142</v>
      </c>
      <c r="E36" s="207"/>
      <c r="F36" s="217">
        <f>F37</f>
        <v>68900</v>
      </c>
    </row>
    <row r="37" spans="1:6" ht="12.75">
      <c r="A37" s="208" t="s">
        <v>160</v>
      </c>
      <c r="B37" s="196" t="s">
        <v>36</v>
      </c>
      <c r="C37" s="203" t="s">
        <v>41</v>
      </c>
      <c r="D37" s="203" t="s">
        <v>142</v>
      </c>
      <c r="E37" s="203"/>
      <c r="F37" s="203">
        <f>F38</f>
        <v>68900</v>
      </c>
    </row>
    <row r="38" spans="1:6" ht="25.5" customHeight="1">
      <c r="A38" s="218" t="s">
        <v>145</v>
      </c>
      <c r="B38" s="205" t="s">
        <v>36</v>
      </c>
      <c r="C38" s="207" t="s">
        <v>41</v>
      </c>
      <c r="D38" s="207" t="s">
        <v>176</v>
      </c>
      <c r="E38" s="207"/>
      <c r="F38" s="207">
        <v>68900</v>
      </c>
    </row>
    <row r="39" spans="1:6" s="137" customFormat="1" ht="15.75" customHeight="1">
      <c r="A39" s="218" t="s">
        <v>145</v>
      </c>
      <c r="B39" s="209" t="s">
        <v>36</v>
      </c>
      <c r="C39" s="203" t="s">
        <v>41</v>
      </c>
      <c r="D39" s="203" t="s">
        <v>176</v>
      </c>
      <c r="E39" s="203" t="s">
        <v>60</v>
      </c>
      <c r="F39" s="203">
        <f>F40</f>
        <v>68900</v>
      </c>
    </row>
    <row r="40" spans="1:6" ht="30" customHeight="1">
      <c r="A40" s="218" t="s">
        <v>145</v>
      </c>
      <c r="B40" s="209" t="s">
        <v>36</v>
      </c>
      <c r="C40" s="203" t="s">
        <v>41</v>
      </c>
      <c r="D40" s="203" t="s">
        <v>176</v>
      </c>
      <c r="E40" s="203" t="s">
        <v>177</v>
      </c>
      <c r="F40" s="203">
        <v>68900</v>
      </c>
    </row>
    <row r="41" spans="1:6" ht="18.75" customHeight="1">
      <c r="A41" s="219" t="s">
        <v>195</v>
      </c>
      <c r="B41" s="209" t="s">
        <v>36</v>
      </c>
      <c r="C41" s="203" t="s">
        <v>41</v>
      </c>
      <c r="D41" s="203" t="s">
        <v>114</v>
      </c>
      <c r="E41" s="203"/>
      <c r="F41" s="237">
        <f>F42</f>
        <v>2389989</v>
      </c>
    </row>
    <row r="42" spans="1:6" ht="21" customHeight="1">
      <c r="A42" s="220" t="s">
        <v>183</v>
      </c>
      <c r="B42" s="209" t="s">
        <v>36</v>
      </c>
      <c r="C42" s="203" t="s">
        <v>41</v>
      </c>
      <c r="D42" s="203" t="s">
        <v>179</v>
      </c>
      <c r="E42" s="203"/>
      <c r="F42" s="203">
        <v>2389989</v>
      </c>
    </row>
    <row r="43" spans="1:6" ht="26.25" customHeight="1">
      <c r="A43" s="220" t="s">
        <v>183</v>
      </c>
      <c r="B43" s="209" t="s">
        <v>36</v>
      </c>
      <c r="C43" s="203" t="s">
        <v>41</v>
      </c>
      <c r="D43" s="203" t="s">
        <v>179</v>
      </c>
      <c r="E43" s="264">
        <v>110</v>
      </c>
      <c r="F43" s="203">
        <f>F44+F46</f>
        <v>2389989</v>
      </c>
    </row>
    <row r="44" spans="1:6" ht="22.5" customHeight="1">
      <c r="A44" s="220" t="s">
        <v>183</v>
      </c>
      <c r="B44" s="209" t="s">
        <v>36</v>
      </c>
      <c r="C44" s="203" t="s">
        <v>41</v>
      </c>
      <c r="D44" s="203" t="s">
        <v>179</v>
      </c>
      <c r="E44" s="203" t="s">
        <v>180</v>
      </c>
      <c r="F44" s="203">
        <f>F45</f>
        <v>2357989</v>
      </c>
    </row>
    <row r="45" spans="1:6" ht="16.5" customHeight="1">
      <c r="A45" s="220" t="s">
        <v>183</v>
      </c>
      <c r="B45" s="209" t="s">
        <v>36</v>
      </c>
      <c r="C45" s="203" t="s">
        <v>41</v>
      </c>
      <c r="D45" s="203" t="s">
        <v>179</v>
      </c>
      <c r="E45" s="203" t="s">
        <v>180</v>
      </c>
      <c r="F45" s="203">
        <v>2357989</v>
      </c>
    </row>
    <row r="46" spans="1:6" ht="16.5" customHeight="1">
      <c r="A46" s="220" t="s">
        <v>183</v>
      </c>
      <c r="B46" s="209" t="s">
        <v>36</v>
      </c>
      <c r="C46" s="203" t="s">
        <v>41</v>
      </c>
      <c r="D46" s="203" t="s">
        <v>179</v>
      </c>
      <c r="E46" s="203" t="s">
        <v>60</v>
      </c>
      <c r="F46" s="203">
        <v>32000</v>
      </c>
    </row>
    <row r="47" spans="1:6" ht="16.5" customHeight="1">
      <c r="A47" s="220" t="s">
        <v>183</v>
      </c>
      <c r="B47" s="209" t="s">
        <v>36</v>
      </c>
      <c r="C47" s="203" t="s">
        <v>41</v>
      </c>
      <c r="D47" s="203" t="s">
        <v>179</v>
      </c>
      <c r="E47" s="203" t="s">
        <v>177</v>
      </c>
      <c r="F47" s="203">
        <v>32000</v>
      </c>
    </row>
    <row r="48" spans="1:6" ht="16.5" customHeight="1">
      <c r="A48" s="221" t="s">
        <v>198</v>
      </c>
      <c r="B48" s="196" t="s">
        <v>36</v>
      </c>
      <c r="C48" s="198" t="s">
        <v>196</v>
      </c>
      <c r="D48" s="198" t="s">
        <v>197</v>
      </c>
      <c r="E48" s="198" t="s">
        <v>60</v>
      </c>
      <c r="F48" s="190">
        <v>500000</v>
      </c>
    </row>
    <row r="49" spans="1:6" ht="16.5" customHeight="1">
      <c r="A49" s="222" t="s">
        <v>199</v>
      </c>
      <c r="B49" s="196" t="s">
        <v>36</v>
      </c>
      <c r="C49" s="198" t="s">
        <v>196</v>
      </c>
      <c r="D49" s="198" t="s">
        <v>197</v>
      </c>
      <c r="E49" s="198" t="s">
        <v>177</v>
      </c>
      <c r="F49" s="198">
        <v>500000</v>
      </c>
    </row>
    <row r="50" spans="1:6" ht="16.5" customHeight="1">
      <c r="A50" s="221" t="s">
        <v>200</v>
      </c>
      <c r="B50" s="196" t="s">
        <v>36</v>
      </c>
      <c r="C50" s="198" t="s">
        <v>202</v>
      </c>
      <c r="D50" s="198"/>
      <c r="E50" s="198"/>
      <c r="F50" s="190">
        <v>310000</v>
      </c>
    </row>
    <row r="51" spans="1:6" ht="16.5" customHeight="1">
      <c r="A51" s="222" t="s">
        <v>201</v>
      </c>
      <c r="B51" s="196" t="s">
        <v>36</v>
      </c>
      <c r="C51" s="198" t="s">
        <v>202</v>
      </c>
      <c r="D51" s="198" t="s">
        <v>167</v>
      </c>
      <c r="E51" s="198" t="s">
        <v>177</v>
      </c>
      <c r="F51" s="198">
        <v>310000</v>
      </c>
    </row>
    <row r="52" spans="1:6" ht="16.5" customHeight="1">
      <c r="A52" s="222" t="s">
        <v>201</v>
      </c>
      <c r="B52" s="196" t="s">
        <v>36</v>
      </c>
      <c r="C52" s="198" t="s">
        <v>202</v>
      </c>
      <c r="D52" s="198" t="s">
        <v>167</v>
      </c>
      <c r="E52" s="198" t="s">
        <v>177</v>
      </c>
      <c r="F52" s="198">
        <v>310000</v>
      </c>
    </row>
    <row r="53" spans="1:6" ht="16.5" customHeight="1">
      <c r="A53" s="223" t="s">
        <v>132</v>
      </c>
      <c r="B53" s="188" t="s">
        <v>36</v>
      </c>
      <c r="C53" s="190" t="s">
        <v>128</v>
      </c>
      <c r="D53" s="190"/>
      <c r="E53" s="190"/>
      <c r="F53" s="190">
        <f>F54+F71</f>
        <v>16578045.41</v>
      </c>
    </row>
    <row r="54" spans="1:6" ht="16.5" customHeight="1">
      <c r="A54" s="224" t="s">
        <v>125</v>
      </c>
      <c r="B54" s="192" t="s">
        <v>36</v>
      </c>
      <c r="C54" s="194" t="s">
        <v>55</v>
      </c>
      <c r="D54" s="194"/>
      <c r="E54" s="194"/>
      <c r="F54" s="194">
        <f>F55</f>
        <v>15873845.41</v>
      </c>
    </row>
    <row r="55" spans="1:6" ht="28.5" customHeight="1">
      <c r="A55" s="225" t="s">
        <v>316</v>
      </c>
      <c r="B55" s="205" t="s">
        <v>36</v>
      </c>
      <c r="C55" s="207" t="s">
        <v>55</v>
      </c>
      <c r="D55" s="207" t="s">
        <v>82</v>
      </c>
      <c r="E55" s="207"/>
      <c r="F55" s="207">
        <f>F56</f>
        <v>15873845.41</v>
      </c>
    </row>
    <row r="56" spans="1:6" s="137" customFormat="1" ht="38.25">
      <c r="A56" s="226" t="s">
        <v>319</v>
      </c>
      <c r="B56" s="205" t="s">
        <v>36</v>
      </c>
      <c r="C56" s="207" t="s">
        <v>55</v>
      </c>
      <c r="D56" s="207" t="s">
        <v>84</v>
      </c>
      <c r="E56" s="207"/>
      <c r="F56" s="207">
        <f>F70+F69+F68+F67+F64+F62+F59</f>
        <v>15873845.41</v>
      </c>
    </row>
    <row r="57" spans="1:6" s="137" customFormat="1" ht="12.75">
      <c r="A57" s="227" t="s">
        <v>185</v>
      </c>
      <c r="B57" s="200" t="s">
        <v>36</v>
      </c>
      <c r="C57" s="202" t="s">
        <v>55</v>
      </c>
      <c r="D57" s="202" t="s">
        <v>121</v>
      </c>
      <c r="E57" s="202" t="s">
        <v>60</v>
      </c>
      <c r="F57" s="202">
        <f>F59+F62+F64</f>
        <v>7993060.98</v>
      </c>
    </row>
    <row r="58" spans="1:6" s="137" customFormat="1" ht="12.75">
      <c r="A58" s="274" t="s">
        <v>186</v>
      </c>
      <c r="B58" s="209" t="s">
        <v>36</v>
      </c>
      <c r="C58" s="203" t="s">
        <v>55</v>
      </c>
      <c r="D58" s="203" t="s">
        <v>121</v>
      </c>
      <c r="E58" s="203" t="s">
        <v>60</v>
      </c>
      <c r="F58" s="203"/>
    </row>
    <row r="59" spans="1:6" s="137" customFormat="1" ht="12.75">
      <c r="A59" s="275" t="s">
        <v>187</v>
      </c>
      <c r="B59" s="209" t="s">
        <v>36</v>
      </c>
      <c r="C59" s="203" t="s">
        <v>55</v>
      </c>
      <c r="D59" s="203" t="s">
        <v>184</v>
      </c>
      <c r="E59" s="203"/>
      <c r="F59" s="203">
        <f>F60</f>
        <v>7108117.28</v>
      </c>
    </row>
    <row r="60" spans="1:6" s="137" customFormat="1" ht="12.75">
      <c r="A60" s="274" t="s">
        <v>187</v>
      </c>
      <c r="B60" s="209" t="s">
        <v>36</v>
      </c>
      <c r="C60" s="203" t="s">
        <v>55</v>
      </c>
      <c r="D60" s="203" t="s">
        <v>184</v>
      </c>
      <c r="E60" s="203" t="s">
        <v>60</v>
      </c>
      <c r="F60" s="203">
        <f>F61</f>
        <v>7108117.28</v>
      </c>
    </row>
    <row r="61" spans="1:6" s="137" customFormat="1" ht="12.75">
      <c r="A61" s="210" t="s">
        <v>187</v>
      </c>
      <c r="B61" s="209" t="s">
        <v>36</v>
      </c>
      <c r="C61" s="203" t="s">
        <v>55</v>
      </c>
      <c r="D61" s="203" t="s">
        <v>184</v>
      </c>
      <c r="E61" s="203" t="s">
        <v>177</v>
      </c>
      <c r="F61" s="203">
        <v>7108117.28</v>
      </c>
    </row>
    <row r="62" spans="1:6" s="137" customFormat="1" ht="12.75">
      <c r="A62" s="210" t="s">
        <v>283</v>
      </c>
      <c r="B62" s="209" t="s">
        <v>36</v>
      </c>
      <c r="C62" s="203" t="s">
        <v>55</v>
      </c>
      <c r="D62" s="203" t="s">
        <v>282</v>
      </c>
      <c r="E62" s="203" t="s">
        <v>60</v>
      </c>
      <c r="F62" s="203">
        <v>384943.7</v>
      </c>
    </row>
    <row r="63" spans="1:6" s="137" customFormat="1" ht="12.75">
      <c r="A63" s="210" t="s">
        <v>276</v>
      </c>
      <c r="B63" s="209" t="s">
        <v>36</v>
      </c>
      <c r="C63" s="203" t="s">
        <v>55</v>
      </c>
      <c r="D63" s="203" t="s">
        <v>282</v>
      </c>
      <c r="E63" s="203" t="s">
        <v>177</v>
      </c>
      <c r="F63" s="203">
        <v>384943.7</v>
      </c>
    </row>
    <row r="64" spans="1:6" s="137" customFormat="1" ht="12.75">
      <c r="A64" s="275" t="s">
        <v>120</v>
      </c>
      <c r="B64" s="209" t="s">
        <v>36</v>
      </c>
      <c r="C64" s="203" t="s">
        <v>55</v>
      </c>
      <c r="D64" s="203" t="s">
        <v>162</v>
      </c>
      <c r="E64" s="203"/>
      <c r="F64" s="203">
        <f>F65</f>
        <v>500000</v>
      </c>
    </row>
    <row r="65" spans="1:6" s="137" customFormat="1" ht="12.75">
      <c r="A65" s="275" t="s">
        <v>120</v>
      </c>
      <c r="B65" s="209" t="s">
        <v>36</v>
      </c>
      <c r="C65" s="203" t="s">
        <v>55</v>
      </c>
      <c r="D65" s="203" t="s">
        <v>162</v>
      </c>
      <c r="E65" s="203" t="s">
        <v>60</v>
      </c>
      <c r="F65" s="203">
        <f>F66</f>
        <v>500000</v>
      </c>
    </row>
    <row r="66" spans="1:6" s="137" customFormat="1" ht="12.75">
      <c r="A66" s="275" t="s">
        <v>120</v>
      </c>
      <c r="B66" s="209" t="s">
        <v>36</v>
      </c>
      <c r="C66" s="203" t="s">
        <v>55</v>
      </c>
      <c r="D66" s="203" t="s">
        <v>162</v>
      </c>
      <c r="E66" s="203" t="s">
        <v>177</v>
      </c>
      <c r="F66" s="203">
        <v>500000</v>
      </c>
    </row>
    <row r="67" spans="1:6" s="137" customFormat="1" ht="12.75">
      <c r="A67" s="228" t="s">
        <v>382</v>
      </c>
      <c r="B67" s="205" t="s">
        <v>36</v>
      </c>
      <c r="C67" s="207" t="s">
        <v>55</v>
      </c>
      <c r="D67" s="319" t="s">
        <v>257</v>
      </c>
      <c r="E67" s="319">
        <v>244</v>
      </c>
      <c r="F67" s="217">
        <v>3153300</v>
      </c>
    </row>
    <row r="68" spans="1:6" s="137" customFormat="1" ht="12.75">
      <c r="A68" s="227" t="s">
        <v>188</v>
      </c>
      <c r="B68" s="200" t="s">
        <v>36</v>
      </c>
      <c r="C68" s="202" t="s">
        <v>55</v>
      </c>
      <c r="D68" s="285" t="s">
        <v>383</v>
      </c>
      <c r="E68" s="285">
        <v>244</v>
      </c>
      <c r="F68" s="202">
        <v>3156.3</v>
      </c>
    </row>
    <row r="69" spans="1:6" s="137" customFormat="1" ht="12.75">
      <c r="A69" s="274" t="s">
        <v>188</v>
      </c>
      <c r="B69" s="242" t="s">
        <v>36</v>
      </c>
      <c r="C69" s="207" t="s">
        <v>55</v>
      </c>
      <c r="D69" s="319" t="s">
        <v>381</v>
      </c>
      <c r="E69" s="207" t="s">
        <v>177</v>
      </c>
      <c r="F69" s="207">
        <v>434130.13</v>
      </c>
    </row>
    <row r="70" spans="1:6" s="137" customFormat="1" ht="12.75">
      <c r="A70" s="274" t="s">
        <v>379</v>
      </c>
      <c r="B70" s="205" t="s">
        <v>36</v>
      </c>
      <c r="C70" s="207" t="s">
        <v>55</v>
      </c>
      <c r="D70" s="319" t="s">
        <v>380</v>
      </c>
      <c r="E70" s="207" t="s">
        <v>177</v>
      </c>
      <c r="F70" s="217">
        <v>4290198</v>
      </c>
    </row>
    <row r="71" spans="1:6" ht="12.75">
      <c r="A71" s="191" t="s">
        <v>27</v>
      </c>
      <c r="B71" s="192" t="s">
        <v>36</v>
      </c>
      <c r="C71" s="194" t="s">
        <v>24</v>
      </c>
      <c r="D71" s="194"/>
      <c r="E71" s="194"/>
      <c r="F71" s="194">
        <f>F75</f>
        <v>704200</v>
      </c>
    </row>
    <row r="72" spans="1:6" ht="12.75">
      <c r="A72" s="229" t="s">
        <v>151</v>
      </c>
      <c r="B72" s="205" t="s">
        <v>36</v>
      </c>
      <c r="C72" s="207" t="s">
        <v>24</v>
      </c>
      <c r="D72" s="237">
        <v>8510000</v>
      </c>
      <c r="E72" s="237"/>
      <c r="F72" s="237">
        <v>704200</v>
      </c>
    </row>
    <row r="73" spans="1:6" ht="22.5" customHeight="1">
      <c r="A73" s="230" t="s">
        <v>189</v>
      </c>
      <c r="B73" s="205" t="s">
        <v>36</v>
      </c>
      <c r="C73" s="207" t="s">
        <v>24</v>
      </c>
      <c r="D73" s="237">
        <v>8518104</v>
      </c>
      <c r="E73" s="237"/>
      <c r="F73" s="237">
        <v>704200</v>
      </c>
    </row>
    <row r="74" spans="1:6" ht="12.75">
      <c r="A74" s="227" t="s">
        <v>190</v>
      </c>
      <c r="B74" s="205" t="s">
        <v>36</v>
      </c>
      <c r="C74" s="207" t="s">
        <v>24</v>
      </c>
      <c r="D74" s="237">
        <v>8518104</v>
      </c>
      <c r="E74" s="237" t="s">
        <v>60</v>
      </c>
      <c r="F74" s="237">
        <v>704200</v>
      </c>
    </row>
    <row r="75" spans="1:6" ht="12.75">
      <c r="A75" s="274" t="s">
        <v>190</v>
      </c>
      <c r="B75" s="205" t="s">
        <v>36</v>
      </c>
      <c r="C75" s="207" t="s">
        <v>24</v>
      </c>
      <c r="D75" s="203">
        <v>8518104</v>
      </c>
      <c r="E75" s="203" t="s">
        <v>177</v>
      </c>
      <c r="F75" s="237">
        <v>704200</v>
      </c>
    </row>
    <row r="76" spans="1:6" ht="19.5" customHeight="1">
      <c r="A76" s="186" t="s">
        <v>66</v>
      </c>
      <c r="B76" s="190" t="s">
        <v>36</v>
      </c>
      <c r="C76" s="190" t="s">
        <v>29</v>
      </c>
      <c r="D76" s="190"/>
      <c r="E76" s="190"/>
      <c r="F76" s="190">
        <f>F77+F92</f>
        <v>15127503</v>
      </c>
    </row>
    <row r="77" spans="1:6" ht="19.5" customHeight="1">
      <c r="A77" s="231" t="s">
        <v>126</v>
      </c>
      <c r="B77" s="192" t="s">
        <v>36</v>
      </c>
      <c r="C77" s="194" t="s">
        <v>16</v>
      </c>
      <c r="D77" s="194"/>
      <c r="E77" s="194"/>
      <c r="F77" s="194">
        <f>F78</f>
        <v>12064736</v>
      </c>
    </row>
    <row r="78" spans="1:6" ht="32.25" customHeight="1">
      <c r="A78" s="225" t="s">
        <v>316</v>
      </c>
      <c r="B78" s="205" t="s">
        <v>36</v>
      </c>
      <c r="C78" s="207" t="s">
        <v>16</v>
      </c>
      <c r="D78" s="207" t="s">
        <v>82</v>
      </c>
      <c r="E78" s="207"/>
      <c r="F78" s="207">
        <f>F79</f>
        <v>12064736</v>
      </c>
    </row>
    <row r="79" spans="1:6" ht="48" customHeight="1">
      <c r="A79" s="232" t="s">
        <v>320</v>
      </c>
      <c r="B79" s="196" t="s">
        <v>36</v>
      </c>
      <c r="C79" s="198" t="s">
        <v>16</v>
      </c>
      <c r="D79" s="198" t="s">
        <v>83</v>
      </c>
      <c r="E79" s="198"/>
      <c r="F79" s="198">
        <f>F89+F86+F83+F80</f>
        <v>12064736</v>
      </c>
    </row>
    <row r="80" spans="1:6" ht="22.5" customHeight="1">
      <c r="A80" s="232" t="s">
        <v>191</v>
      </c>
      <c r="B80" s="196" t="s">
        <v>36</v>
      </c>
      <c r="C80" s="198" t="s">
        <v>16</v>
      </c>
      <c r="D80" s="198" t="s">
        <v>163</v>
      </c>
      <c r="E80" s="198">
        <v>240</v>
      </c>
      <c r="F80" s="198">
        <f>F81</f>
        <v>3700000</v>
      </c>
    </row>
    <row r="81" spans="1:6" ht="15.75" customHeight="1">
      <c r="A81" s="232" t="s">
        <v>191</v>
      </c>
      <c r="B81" s="209" t="s">
        <v>36</v>
      </c>
      <c r="C81" s="209" t="s">
        <v>16</v>
      </c>
      <c r="D81" s="209" t="s">
        <v>163</v>
      </c>
      <c r="E81" s="209" t="s">
        <v>60</v>
      </c>
      <c r="F81" s="203">
        <f>F82</f>
        <v>3700000</v>
      </c>
    </row>
    <row r="82" spans="1:6" ht="15" customHeight="1">
      <c r="A82" s="232" t="s">
        <v>191</v>
      </c>
      <c r="B82" s="196" t="s">
        <v>36</v>
      </c>
      <c r="C82" s="196" t="s">
        <v>16</v>
      </c>
      <c r="D82" s="196" t="s">
        <v>163</v>
      </c>
      <c r="E82" s="196" t="s">
        <v>177</v>
      </c>
      <c r="F82" s="198">
        <v>3700000</v>
      </c>
    </row>
    <row r="83" spans="1:6" ht="31.5" customHeight="1">
      <c r="A83" s="232" t="s">
        <v>192</v>
      </c>
      <c r="B83" s="196" t="s">
        <v>36</v>
      </c>
      <c r="C83" s="196" t="s">
        <v>16</v>
      </c>
      <c r="D83" s="196" t="s">
        <v>164</v>
      </c>
      <c r="E83" s="196"/>
      <c r="F83" s="198">
        <f>F84</f>
        <v>700000</v>
      </c>
    </row>
    <row r="84" spans="1:6" ht="17.25" customHeight="1">
      <c r="A84" s="227" t="s">
        <v>193</v>
      </c>
      <c r="B84" s="200" t="s">
        <v>36</v>
      </c>
      <c r="C84" s="200" t="s">
        <v>16</v>
      </c>
      <c r="D84" s="200" t="s">
        <v>164</v>
      </c>
      <c r="E84" s="200" t="s">
        <v>60</v>
      </c>
      <c r="F84" s="202">
        <f>F85</f>
        <v>700000</v>
      </c>
    </row>
    <row r="85" spans="1:6" ht="17.25" customHeight="1">
      <c r="A85" s="274" t="s">
        <v>193</v>
      </c>
      <c r="B85" s="196" t="s">
        <v>36</v>
      </c>
      <c r="C85" s="196" t="s">
        <v>16</v>
      </c>
      <c r="D85" s="196" t="s">
        <v>164</v>
      </c>
      <c r="E85" s="196" t="s">
        <v>177</v>
      </c>
      <c r="F85" s="198">
        <v>700000</v>
      </c>
    </row>
    <row r="86" spans="1:6" ht="40.5" customHeight="1">
      <c r="A86" s="232" t="s">
        <v>192</v>
      </c>
      <c r="B86" s="196" t="s">
        <v>36</v>
      </c>
      <c r="C86" s="196" t="s">
        <v>16</v>
      </c>
      <c r="D86" s="196" t="s">
        <v>165</v>
      </c>
      <c r="E86" s="196"/>
      <c r="F86" s="198">
        <f>F87</f>
        <v>1000000</v>
      </c>
    </row>
    <row r="87" spans="1:6" ht="15" customHeight="1">
      <c r="A87" s="227" t="s">
        <v>194</v>
      </c>
      <c r="B87" s="200" t="s">
        <v>36</v>
      </c>
      <c r="C87" s="200" t="s">
        <v>16</v>
      </c>
      <c r="D87" s="200" t="s">
        <v>165</v>
      </c>
      <c r="E87" s="200" t="s">
        <v>60</v>
      </c>
      <c r="F87" s="202">
        <f>F88</f>
        <v>1000000</v>
      </c>
    </row>
    <row r="88" spans="1:6" ht="16.5" customHeight="1">
      <c r="A88" s="274" t="s">
        <v>194</v>
      </c>
      <c r="B88" s="196" t="s">
        <v>36</v>
      </c>
      <c r="C88" s="196" t="s">
        <v>16</v>
      </c>
      <c r="D88" s="196" t="s">
        <v>165</v>
      </c>
      <c r="E88" s="196" t="s">
        <v>177</v>
      </c>
      <c r="F88" s="198">
        <v>1000000</v>
      </c>
    </row>
    <row r="89" spans="1:6" ht="41.25" customHeight="1">
      <c r="A89" s="232" t="s">
        <v>192</v>
      </c>
      <c r="B89" s="196" t="s">
        <v>36</v>
      </c>
      <c r="C89" s="196" t="s">
        <v>16</v>
      </c>
      <c r="D89" s="196" t="s">
        <v>166</v>
      </c>
      <c r="E89" s="196"/>
      <c r="F89" s="198">
        <f>F90</f>
        <v>6664736</v>
      </c>
    </row>
    <row r="90" spans="1:6" ht="15.75" customHeight="1">
      <c r="A90" s="227" t="s">
        <v>203</v>
      </c>
      <c r="B90" s="200" t="s">
        <v>36</v>
      </c>
      <c r="C90" s="200" t="s">
        <v>16</v>
      </c>
      <c r="D90" s="200" t="s">
        <v>166</v>
      </c>
      <c r="E90" s="200" t="s">
        <v>60</v>
      </c>
      <c r="F90" s="202">
        <f>F91</f>
        <v>6664736</v>
      </c>
    </row>
    <row r="91" spans="1:6" ht="17.25" customHeight="1">
      <c r="A91" s="274" t="s">
        <v>203</v>
      </c>
      <c r="B91" s="196" t="s">
        <v>36</v>
      </c>
      <c r="C91" s="196" t="s">
        <v>16</v>
      </c>
      <c r="D91" s="196" t="s">
        <v>166</v>
      </c>
      <c r="E91" s="196" t="s">
        <v>177</v>
      </c>
      <c r="F91" s="198">
        <v>6664736</v>
      </c>
    </row>
    <row r="92" spans="1:6" ht="18" customHeight="1">
      <c r="A92" s="231" t="s">
        <v>204</v>
      </c>
      <c r="B92" s="192" t="s">
        <v>36</v>
      </c>
      <c r="C92" s="192" t="s">
        <v>119</v>
      </c>
      <c r="D92" s="192"/>
      <c r="E92" s="192"/>
      <c r="F92" s="192">
        <f>F93</f>
        <v>3062767</v>
      </c>
    </row>
    <row r="93" spans="1:6" ht="42.75" customHeight="1">
      <c r="A93" s="232" t="s">
        <v>168</v>
      </c>
      <c r="B93" s="205" t="s">
        <v>36</v>
      </c>
      <c r="C93" s="205" t="s">
        <v>119</v>
      </c>
      <c r="D93" s="205" t="s">
        <v>169</v>
      </c>
      <c r="E93" s="205"/>
      <c r="F93" s="205">
        <f>F94+F97+F100+F103</f>
        <v>3062767</v>
      </c>
    </row>
    <row r="94" spans="1:6" ht="14.25" customHeight="1">
      <c r="A94" s="232" t="s">
        <v>147</v>
      </c>
      <c r="B94" s="205" t="s">
        <v>36</v>
      </c>
      <c r="C94" s="205" t="s">
        <v>119</v>
      </c>
      <c r="D94" s="205" t="s">
        <v>170</v>
      </c>
      <c r="E94" s="205"/>
      <c r="F94" s="205">
        <f>F95</f>
        <v>0</v>
      </c>
    </row>
    <row r="95" spans="1:6" ht="14.25" customHeight="1">
      <c r="A95" s="232" t="s">
        <v>147</v>
      </c>
      <c r="B95" s="209" t="s">
        <v>36</v>
      </c>
      <c r="C95" s="209" t="s">
        <v>119</v>
      </c>
      <c r="D95" s="209" t="s">
        <v>170</v>
      </c>
      <c r="E95" s="209" t="s">
        <v>60</v>
      </c>
      <c r="F95" s="209">
        <f>F96</f>
        <v>0</v>
      </c>
    </row>
    <row r="96" spans="1:6" ht="12.75">
      <c r="A96" s="232" t="s">
        <v>147</v>
      </c>
      <c r="B96" s="209" t="s">
        <v>36</v>
      </c>
      <c r="C96" s="209" t="s">
        <v>119</v>
      </c>
      <c r="D96" s="209" t="s">
        <v>170</v>
      </c>
      <c r="E96" s="209" t="s">
        <v>177</v>
      </c>
      <c r="F96" s="209">
        <v>0</v>
      </c>
    </row>
    <row r="97" spans="1:6" ht="12.75">
      <c r="A97" s="210" t="s">
        <v>205</v>
      </c>
      <c r="B97" s="209" t="s">
        <v>36</v>
      </c>
      <c r="C97" s="209" t="s">
        <v>119</v>
      </c>
      <c r="D97" s="209" t="s">
        <v>171</v>
      </c>
      <c r="E97" s="209"/>
      <c r="F97" s="209">
        <f>F98</f>
        <v>1062767</v>
      </c>
    </row>
    <row r="98" spans="1:6" ht="12.75">
      <c r="A98" s="210" t="s">
        <v>205</v>
      </c>
      <c r="B98" s="209" t="s">
        <v>36</v>
      </c>
      <c r="C98" s="209" t="s">
        <v>119</v>
      </c>
      <c r="D98" s="209" t="s">
        <v>171</v>
      </c>
      <c r="E98" s="209" t="s">
        <v>60</v>
      </c>
      <c r="F98" s="209">
        <f>F99</f>
        <v>1062767</v>
      </c>
    </row>
    <row r="99" spans="1:6" ht="12.75">
      <c r="A99" s="210" t="s">
        <v>205</v>
      </c>
      <c r="B99" s="209" t="s">
        <v>36</v>
      </c>
      <c r="C99" s="209" t="s">
        <v>119</v>
      </c>
      <c r="D99" s="209" t="s">
        <v>171</v>
      </c>
      <c r="E99" s="209" t="s">
        <v>177</v>
      </c>
      <c r="F99" s="209">
        <v>1062767</v>
      </c>
    </row>
    <row r="100" spans="1:6" ht="12.75">
      <c r="A100" s="210" t="s">
        <v>148</v>
      </c>
      <c r="B100" s="209" t="s">
        <v>36</v>
      </c>
      <c r="C100" s="209" t="s">
        <v>119</v>
      </c>
      <c r="D100" s="209" t="s">
        <v>172</v>
      </c>
      <c r="E100" s="209"/>
      <c r="F100" s="209">
        <f>F101</f>
        <v>2000000</v>
      </c>
    </row>
    <row r="101" spans="1:6" ht="12.75">
      <c r="A101" s="210" t="s">
        <v>148</v>
      </c>
      <c r="B101" s="209" t="s">
        <v>36</v>
      </c>
      <c r="C101" s="209" t="s">
        <v>119</v>
      </c>
      <c r="D101" s="209" t="s">
        <v>172</v>
      </c>
      <c r="E101" s="209" t="s">
        <v>60</v>
      </c>
      <c r="F101" s="209">
        <f>F102</f>
        <v>2000000</v>
      </c>
    </row>
    <row r="102" spans="1:6" ht="12.75">
      <c r="A102" s="210" t="s">
        <v>148</v>
      </c>
      <c r="B102" s="290" t="s">
        <v>36</v>
      </c>
      <c r="C102" s="290" t="s">
        <v>119</v>
      </c>
      <c r="D102" s="290" t="s">
        <v>172</v>
      </c>
      <c r="E102" s="209" t="s">
        <v>177</v>
      </c>
      <c r="F102" s="209">
        <v>2000000</v>
      </c>
    </row>
    <row r="103" spans="1:6" ht="12.75">
      <c r="A103" s="210"/>
      <c r="B103" s="290" t="s">
        <v>36</v>
      </c>
      <c r="C103" s="290" t="s">
        <v>119</v>
      </c>
      <c r="D103" s="290"/>
      <c r="E103" s="209"/>
      <c r="F103" s="209"/>
    </row>
    <row r="104" spans="1:6" ht="12.75">
      <c r="A104" s="210"/>
      <c r="B104" s="290" t="s">
        <v>36</v>
      </c>
      <c r="C104" s="290" t="s">
        <v>119</v>
      </c>
      <c r="D104" s="290"/>
      <c r="E104" s="209"/>
      <c r="F104" s="209"/>
    </row>
    <row r="105" spans="1:6" ht="12.75">
      <c r="A105" s="210"/>
      <c r="B105" s="196"/>
      <c r="C105" s="196"/>
      <c r="D105" s="196"/>
      <c r="E105" s="196"/>
      <c r="F105" s="196"/>
    </row>
    <row r="106" spans="1:6" ht="12.75">
      <c r="A106" s="276" t="s">
        <v>133</v>
      </c>
      <c r="B106" s="267" t="s">
        <v>36</v>
      </c>
      <c r="C106" s="267" t="s">
        <v>129</v>
      </c>
      <c r="D106" s="267"/>
      <c r="E106" s="267"/>
      <c r="F106" s="267">
        <f>F107</f>
        <v>14766700</v>
      </c>
    </row>
    <row r="107" spans="1:6" ht="12.75">
      <c r="A107" s="277" t="s">
        <v>136</v>
      </c>
      <c r="B107" s="267" t="s">
        <v>36</v>
      </c>
      <c r="C107" s="267" t="s">
        <v>11</v>
      </c>
      <c r="D107" s="267"/>
      <c r="E107" s="267"/>
      <c r="F107" s="267">
        <f>F108</f>
        <v>14766700</v>
      </c>
    </row>
    <row r="108" spans="1:6" ht="12.75">
      <c r="A108" s="233" t="s">
        <v>321</v>
      </c>
      <c r="B108" s="196" t="s">
        <v>36</v>
      </c>
      <c r="C108" s="196" t="s">
        <v>11</v>
      </c>
      <c r="D108" s="196" t="s">
        <v>67</v>
      </c>
      <c r="E108" s="196"/>
      <c r="F108" s="205">
        <f>F109+F113+F121+F122</f>
        <v>14766700</v>
      </c>
    </row>
    <row r="109" spans="1:6" ht="27">
      <c r="A109" s="278" t="s">
        <v>322</v>
      </c>
      <c r="B109" s="271" t="s">
        <v>36</v>
      </c>
      <c r="C109" s="271" t="s">
        <v>11</v>
      </c>
      <c r="D109" s="271" t="s">
        <v>116</v>
      </c>
      <c r="E109" s="271"/>
      <c r="F109" s="271">
        <v>6000000</v>
      </c>
    </row>
    <row r="110" spans="1:6" ht="15.75" customHeight="1">
      <c r="A110" s="234" t="s">
        <v>206</v>
      </c>
      <c r="B110" s="196" t="s">
        <v>36</v>
      </c>
      <c r="C110" s="196" t="s">
        <v>11</v>
      </c>
      <c r="D110" s="196" t="s">
        <v>68</v>
      </c>
      <c r="E110" s="196"/>
      <c r="F110" s="205">
        <v>6000000</v>
      </c>
    </row>
    <row r="111" spans="1:6" ht="19.5" customHeight="1">
      <c r="A111" s="234" t="s">
        <v>206</v>
      </c>
      <c r="B111" s="209" t="s">
        <v>36</v>
      </c>
      <c r="C111" s="209" t="s">
        <v>11</v>
      </c>
      <c r="D111" s="209" t="s">
        <v>68</v>
      </c>
      <c r="E111" s="290">
        <v>600</v>
      </c>
      <c r="F111" s="209">
        <v>6000000</v>
      </c>
    </row>
    <row r="112" spans="1:6" ht="19.5" customHeight="1">
      <c r="A112" s="234" t="s">
        <v>206</v>
      </c>
      <c r="B112" s="209" t="s">
        <v>36</v>
      </c>
      <c r="C112" s="209" t="s">
        <v>11</v>
      </c>
      <c r="D112" s="209" t="s">
        <v>68</v>
      </c>
      <c r="E112" s="209" t="s">
        <v>69</v>
      </c>
      <c r="F112" s="209">
        <v>6000000</v>
      </c>
    </row>
    <row r="113" spans="1:6" ht="40.5">
      <c r="A113" s="278" t="s">
        <v>323</v>
      </c>
      <c r="B113" s="271" t="s">
        <v>36</v>
      </c>
      <c r="C113" s="271" t="s">
        <v>11</v>
      </c>
      <c r="D113" s="271" t="s">
        <v>70</v>
      </c>
      <c r="E113" s="271"/>
      <c r="F113" s="271">
        <f>F114+F117</f>
        <v>8766700</v>
      </c>
    </row>
    <row r="114" spans="1:6" ht="12.75">
      <c r="A114" s="234" t="s">
        <v>207</v>
      </c>
      <c r="B114" s="209" t="s">
        <v>36</v>
      </c>
      <c r="C114" s="209" t="s">
        <v>11</v>
      </c>
      <c r="D114" s="209" t="s">
        <v>71</v>
      </c>
      <c r="E114" s="209"/>
      <c r="F114" s="209">
        <f>F115</f>
        <v>7466700</v>
      </c>
    </row>
    <row r="115" spans="1:6" ht="12.75">
      <c r="A115" s="234" t="s">
        <v>207</v>
      </c>
      <c r="B115" s="209" t="s">
        <v>36</v>
      </c>
      <c r="C115" s="209" t="s">
        <v>11</v>
      </c>
      <c r="D115" s="209" t="s">
        <v>71</v>
      </c>
      <c r="E115" s="209" t="s">
        <v>112</v>
      </c>
      <c r="F115" s="209">
        <f>F116</f>
        <v>7466700</v>
      </c>
    </row>
    <row r="116" spans="1:6" ht="12.75">
      <c r="A116" s="234" t="s">
        <v>207</v>
      </c>
      <c r="B116" s="196" t="s">
        <v>36</v>
      </c>
      <c r="C116" s="196" t="s">
        <v>11</v>
      </c>
      <c r="D116" s="196" t="s">
        <v>71</v>
      </c>
      <c r="E116" s="196" t="s">
        <v>69</v>
      </c>
      <c r="F116" s="205">
        <v>7466700</v>
      </c>
    </row>
    <row r="117" spans="1:6" ht="30.75" customHeight="1">
      <c r="A117" s="278" t="s">
        <v>324</v>
      </c>
      <c r="B117" s="271" t="s">
        <v>36</v>
      </c>
      <c r="C117" s="271" t="s">
        <v>11</v>
      </c>
      <c r="D117" s="271" t="s">
        <v>173</v>
      </c>
      <c r="E117" s="271"/>
      <c r="F117" s="271" t="str">
        <f>F118</f>
        <v>1300000,0</v>
      </c>
    </row>
    <row r="118" spans="1:6" ht="20.25" customHeight="1">
      <c r="A118" s="210" t="s">
        <v>208</v>
      </c>
      <c r="B118" s="205" t="s">
        <v>36</v>
      </c>
      <c r="C118" s="205" t="s">
        <v>11</v>
      </c>
      <c r="D118" s="205" t="s">
        <v>174</v>
      </c>
      <c r="E118" s="205"/>
      <c r="F118" s="205" t="str">
        <f>F119</f>
        <v>1300000,0</v>
      </c>
    </row>
    <row r="119" spans="1:6" ht="17.25" customHeight="1">
      <c r="A119" s="210" t="s">
        <v>208</v>
      </c>
      <c r="B119" s="209" t="s">
        <v>36</v>
      </c>
      <c r="C119" s="209" t="s">
        <v>11</v>
      </c>
      <c r="D119" s="209" t="s">
        <v>174</v>
      </c>
      <c r="E119" s="209" t="s">
        <v>60</v>
      </c>
      <c r="F119" s="209" t="str">
        <f>F120</f>
        <v>1300000,0</v>
      </c>
    </row>
    <row r="120" spans="1:6" ht="12.75">
      <c r="A120" s="210" t="s">
        <v>208</v>
      </c>
      <c r="B120" s="196" t="s">
        <v>36</v>
      </c>
      <c r="C120" s="196" t="s">
        <v>11</v>
      </c>
      <c r="D120" s="196" t="s">
        <v>174</v>
      </c>
      <c r="E120" s="196" t="s">
        <v>177</v>
      </c>
      <c r="F120" s="205" t="s">
        <v>85</v>
      </c>
    </row>
    <row r="121" spans="1:6" ht="25.5">
      <c r="A121" s="210" t="s">
        <v>277</v>
      </c>
      <c r="B121" s="196" t="s">
        <v>36</v>
      </c>
      <c r="C121" s="196" t="s">
        <v>11</v>
      </c>
      <c r="D121" s="196" t="s">
        <v>278</v>
      </c>
      <c r="E121" s="196" t="s">
        <v>69</v>
      </c>
      <c r="F121" s="205"/>
    </row>
    <row r="122" spans="1:6" ht="25.5">
      <c r="A122" s="210" t="s">
        <v>279</v>
      </c>
      <c r="B122" s="196" t="s">
        <v>36</v>
      </c>
      <c r="C122" s="196" t="s">
        <v>11</v>
      </c>
      <c r="D122" s="196" t="s">
        <v>280</v>
      </c>
      <c r="E122" s="196" t="s">
        <v>281</v>
      </c>
      <c r="F122" s="205"/>
    </row>
    <row r="123" spans="1:6" ht="12.75">
      <c r="A123" s="211" t="s">
        <v>291</v>
      </c>
      <c r="B123" s="192" t="s">
        <v>36</v>
      </c>
      <c r="C123" s="291">
        <v>1003</v>
      </c>
      <c r="D123" s="291" t="s">
        <v>64</v>
      </c>
      <c r="E123" s="291"/>
      <c r="F123" s="194"/>
    </row>
    <row r="124" spans="1:6" ht="12.75">
      <c r="A124" s="235" t="s">
        <v>151</v>
      </c>
      <c r="B124" s="236" t="s">
        <v>36</v>
      </c>
      <c r="C124" s="292" t="s">
        <v>292</v>
      </c>
      <c r="D124" s="292" t="s">
        <v>293</v>
      </c>
      <c r="E124" s="292"/>
      <c r="F124" s="236"/>
    </row>
    <row r="125" spans="1:6" ht="12.75">
      <c r="A125" s="235" t="s">
        <v>137</v>
      </c>
      <c r="B125" s="236" t="s">
        <v>36</v>
      </c>
      <c r="C125" s="292" t="s">
        <v>123</v>
      </c>
      <c r="D125" s="292"/>
      <c r="E125" s="292"/>
      <c r="F125" s="236">
        <v>84068.49</v>
      </c>
    </row>
    <row r="126" spans="1:6" ht="25.5">
      <c r="A126" s="238" t="s">
        <v>296</v>
      </c>
      <c r="B126" s="209" t="s">
        <v>36</v>
      </c>
      <c r="C126" s="203" t="s">
        <v>123</v>
      </c>
      <c r="D126" s="203" t="s">
        <v>64</v>
      </c>
      <c r="E126" s="264">
        <v>540</v>
      </c>
      <c r="F126" s="209">
        <v>84068.49</v>
      </c>
    </row>
    <row r="127" spans="1:6" ht="25.5">
      <c r="A127" s="238" t="s">
        <v>296</v>
      </c>
      <c r="B127" s="196" t="s">
        <v>36</v>
      </c>
      <c r="C127" s="207" t="s">
        <v>123</v>
      </c>
      <c r="D127" s="203" t="s">
        <v>124</v>
      </c>
      <c r="E127" s="264">
        <v>540</v>
      </c>
      <c r="F127" s="209">
        <v>84068.49</v>
      </c>
    </row>
    <row r="128" spans="1:6" ht="15.75">
      <c r="A128" s="279" t="s">
        <v>135</v>
      </c>
      <c r="B128" s="267" t="s">
        <v>36</v>
      </c>
      <c r="C128" s="267" t="s">
        <v>72</v>
      </c>
      <c r="D128" s="267"/>
      <c r="E128" s="267"/>
      <c r="F128" s="267"/>
    </row>
    <row r="129" spans="1:6" ht="12.75">
      <c r="A129" s="280" t="s">
        <v>73</v>
      </c>
      <c r="B129" s="267" t="s">
        <v>36</v>
      </c>
      <c r="C129" s="270" t="s">
        <v>40</v>
      </c>
      <c r="D129" s="270"/>
      <c r="E129" s="270"/>
      <c r="F129" s="270">
        <f>F130+F134+F135</f>
        <v>10313700</v>
      </c>
    </row>
    <row r="130" spans="1:6" ht="25.5">
      <c r="A130" s="281" t="s">
        <v>318</v>
      </c>
      <c r="B130" s="209" t="s">
        <v>36</v>
      </c>
      <c r="C130" s="203" t="s">
        <v>40</v>
      </c>
      <c r="D130" s="203" t="s">
        <v>74</v>
      </c>
      <c r="E130" s="203"/>
      <c r="F130" s="203">
        <v>8968700</v>
      </c>
    </row>
    <row r="131" spans="1:6" ht="29.25" customHeight="1">
      <c r="A131" s="283" t="s">
        <v>76</v>
      </c>
      <c r="B131" s="271" t="s">
        <v>36</v>
      </c>
      <c r="C131" s="272" t="s">
        <v>40</v>
      </c>
      <c r="D131" s="272" t="s">
        <v>117</v>
      </c>
      <c r="E131" s="293">
        <v>621</v>
      </c>
      <c r="F131" s="272">
        <v>8968700</v>
      </c>
    </row>
    <row r="132" spans="1:6" ht="23.25" customHeight="1">
      <c r="A132" s="239" t="s">
        <v>209</v>
      </c>
      <c r="B132" s="196" t="s">
        <v>36</v>
      </c>
      <c r="C132" s="198" t="s">
        <v>40</v>
      </c>
      <c r="D132" s="198" t="s">
        <v>118</v>
      </c>
      <c r="E132" s="294">
        <v>621</v>
      </c>
      <c r="F132" s="198">
        <v>8968700</v>
      </c>
    </row>
    <row r="133" spans="1:6" ht="44.25" customHeight="1">
      <c r="A133" s="282" t="s">
        <v>325</v>
      </c>
      <c r="B133" s="271" t="s">
        <v>36</v>
      </c>
      <c r="C133" s="272" t="s">
        <v>40</v>
      </c>
      <c r="D133" s="272"/>
      <c r="E133" s="272"/>
      <c r="F133" s="272"/>
    </row>
    <row r="134" spans="1:6" ht="30" customHeight="1">
      <c r="A134" s="286" t="s">
        <v>211</v>
      </c>
      <c r="B134" s="287" t="s">
        <v>36</v>
      </c>
      <c r="C134" s="212" t="s">
        <v>40</v>
      </c>
      <c r="D134" s="212" t="s">
        <v>212</v>
      </c>
      <c r="E134" s="295">
        <v>622</v>
      </c>
      <c r="F134" s="212">
        <v>845000</v>
      </c>
    </row>
    <row r="135" spans="1:6" ht="19.5" customHeight="1">
      <c r="A135" s="286" t="s">
        <v>210</v>
      </c>
      <c r="B135" s="287" t="s">
        <v>36</v>
      </c>
      <c r="C135" s="212" t="s">
        <v>40</v>
      </c>
      <c r="D135" s="212" t="s">
        <v>175</v>
      </c>
      <c r="E135" s="212"/>
      <c r="F135" s="212">
        <f>F136</f>
        <v>500000</v>
      </c>
    </row>
    <row r="136" spans="1:6" ht="14.25" customHeight="1">
      <c r="A136" s="239" t="s">
        <v>210</v>
      </c>
      <c r="B136" s="209" t="s">
        <v>36</v>
      </c>
      <c r="C136" s="203" t="s">
        <v>40</v>
      </c>
      <c r="D136" s="203" t="s">
        <v>175</v>
      </c>
      <c r="E136" s="203" t="s">
        <v>60</v>
      </c>
      <c r="F136" s="203">
        <f>F137</f>
        <v>500000</v>
      </c>
    </row>
    <row r="137" spans="1:6" ht="12.75">
      <c r="A137" s="239" t="s">
        <v>210</v>
      </c>
      <c r="B137" s="198" t="s">
        <v>36</v>
      </c>
      <c r="C137" s="198" t="s">
        <v>40</v>
      </c>
      <c r="D137" s="198" t="s">
        <v>175</v>
      </c>
      <c r="E137" s="198" t="s">
        <v>177</v>
      </c>
      <c r="F137" s="198">
        <v>500000</v>
      </c>
    </row>
    <row r="138" spans="1:6" ht="12.75">
      <c r="A138" s="186" t="s">
        <v>35</v>
      </c>
      <c r="B138" s="198"/>
      <c r="C138" s="198"/>
      <c r="D138" s="198"/>
      <c r="E138" s="190"/>
      <c r="F138" s="190">
        <f>F9+F13+F18+F20+F26+F27+F29+F35+F48+F50+F54+F71+F77+F92+F106+F125+F129</f>
        <v>74939753</v>
      </c>
    </row>
    <row r="139" spans="1:6" ht="12.75">
      <c r="A139" s="240"/>
      <c r="B139" s="240"/>
      <c r="C139" s="240"/>
      <c r="D139" s="240"/>
      <c r="E139" s="240"/>
      <c r="F139" s="240"/>
    </row>
    <row r="140" ht="12.75">
      <c r="B140" s="59"/>
    </row>
  </sheetData>
  <sheetProtection/>
  <printOptions/>
  <pageMargins left="0.7086614173228347" right="0.7086614173228347" top="0.9448818897637796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">
      <selection activeCell="C3" sqref="C3"/>
    </sheetView>
  </sheetViews>
  <sheetFormatPr defaultColWidth="9.140625" defaultRowHeight="12.75"/>
  <cols>
    <col min="1" max="1" width="7.421875" style="0" customWidth="1"/>
    <col min="2" max="2" width="60.7109375" style="0" customWidth="1"/>
    <col min="3" max="3" width="13.421875" style="0" customWidth="1"/>
    <col min="4" max="4" width="14.28125" style="0" customWidth="1"/>
    <col min="5" max="5" width="16.140625" style="0" customWidth="1"/>
    <col min="6" max="6" width="19.57421875" style="0" customWidth="1"/>
  </cols>
  <sheetData>
    <row r="1" ht="12.75">
      <c r="B1" s="2" t="s">
        <v>387</v>
      </c>
    </row>
    <row r="2" ht="12.75">
      <c r="B2" s="2" t="s">
        <v>384</v>
      </c>
    </row>
    <row r="3" spans="1:4" ht="12.75">
      <c r="A3" s="2"/>
      <c r="B3" s="2" t="s">
        <v>310</v>
      </c>
      <c r="C3" s="2"/>
      <c r="D3" s="2"/>
    </row>
    <row r="4" spans="1:6" ht="15.75">
      <c r="A4" s="35"/>
      <c r="B4" s="320" t="s">
        <v>90</v>
      </c>
      <c r="C4" s="60"/>
      <c r="D4" s="60"/>
      <c r="E4" s="61"/>
      <c r="F4" s="61"/>
    </row>
    <row r="5" spans="1:6" ht="15.75" customHeight="1">
      <c r="A5" s="2"/>
      <c r="B5" s="6" t="s">
        <v>311</v>
      </c>
      <c r="C5" s="60"/>
      <c r="D5" s="60"/>
      <c r="E5" s="61"/>
      <c r="F5" s="61"/>
    </row>
    <row r="6" spans="1:6" ht="12.75">
      <c r="A6" s="21" t="s">
        <v>88</v>
      </c>
      <c r="B6" s="31" t="s">
        <v>91</v>
      </c>
      <c r="C6" s="21" t="s">
        <v>87</v>
      </c>
      <c r="D6" s="21" t="s">
        <v>3</v>
      </c>
      <c r="E6" s="21" t="s">
        <v>3</v>
      </c>
      <c r="F6" s="21" t="s">
        <v>3</v>
      </c>
    </row>
    <row r="7" spans="1:6" ht="12.75">
      <c r="A7" s="32" t="s">
        <v>89</v>
      </c>
      <c r="B7" s="31"/>
      <c r="C7" s="32" t="s">
        <v>20</v>
      </c>
      <c r="D7" s="181">
        <v>2015</v>
      </c>
      <c r="E7" s="181">
        <v>2016</v>
      </c>
      <c r="F7" s="181">
        <v>2017</v>
      </c>
    </row>
    <row r="8" spans="1:6" ht="12.75">
      <c r="A8" s="30" t="s">
        <v>130</v>
      </c>
      <c r="B8" s="31" t="s">
        <v>131</v>
      </c>
      <c r="C8" s="30" t="s">
        <v>30</v>
      </c>
      <c r="D8" s="305">
        <f>D9+D10+D11+D12+D13+D14+D15+D16</f>
        <v>17259736.1</v>
      </c>
      <c r="E8" s="83">
        <f>E9+E10+E11+E15+E16</f>
        <v>15675342</v>
      </c>
      <c r="F8" s="83">
        <f>F9+F10+F11+F15+F16</f>
        <v>15675342</v>
      </c>
    </row>
    <row r="9" spans="1:6" ht="12.75">
      <c r="A9" s="67" t="s">
        <v>92</v>
      </c>
      <c r="B9" s="69" t="s">
        <v>182</v>
      </c>
      <c r="C9" s="67" t="s">
        <v>28</v>
      </c>
      <c r="D9" s="306">
        <v>797074</v>
      </c>
      <c r="E9" s="84">
        <v>826595</v>
      </c>
      <c r="F9" s="84">
        <v>826595</v>
      </c>
    </row>
    <row r="10" spans="1:6" ht="12.75">
      <c r="A10" s="67" t="s">
        <v>93</v>
      </c>
      <c r="B10" s="69" t="s">
        <v>213</v>
      </c>
      <c r="C10" s="52" t="s">
        <v>8</v>
      </c>
      <c r="D10" s="306">
        <v>150000</v>
      </c>
      <c r="E10" s="84">
        <v>315000</v>
      </c>
      <c r="F10" s="84">
        <v>315000</v>
      </c>
    </row>
    <row r="11" spans="1:6" ht="16.5" customHeight="1">
      <c r="A11" s="67" t="s">
        <v>94</v>
      </c>
      <c r="B11" s="76" t="s">
        <v>219</v>
      </c>
      <c r="C11" s="67" t="s">
        <v>9</v>
      </c>
      <c r="D11" s="307">
        <v>11175470</v>
      </c>
      <c r="E11" s="85">
        <v>11465747</v>
      </c>
      <c r="F11" s="85">
        <v>11465747</v>
      </c>
    </row>
    <row r="12" spans="1:6" ht="16.5" customHeight="1">
      <c r="A12" s="67" t="s">
        <v>95</v>
      </c>
      <c r="B12" s="179" t="s">
        <v>286</v>
      </c>
      <c r="C12" s="67" t="s">
        <v>9</v>
      </c>
      <c r="D12" s="307">
        <v>295800</v>
      </c>
      <c r="E12" s="85">
        <v>0</v>
      </c>
      <c r="F12" s="85">
        <v>0</v>
      </c>
    </row>
    <row r="13" spans="1:6" ht="16.5" customHeight="1">
      <c r="A13" s="67" t="s">
        <v>96</v>
      </c>
      <c r="B13" s="179" t="s">
        <v>347</v>
      </c>
      <c r="C13" s="67" t="s">
        <v>8</v>
      </c>
      <c r="D13" s="307">
        <v>282503.1</v>
      </c>
      <c r="E13" s="85">
        <v>0</v>
      </c>
      <c r="F13" s="85">
        <v>0</v>
      </c>
    </row>
    <row r="14" spans="1:6" ht="16.5" customHeight="1">
      <c r="A14" s="67" t="s">
        <v>97</v>
      </c>
      <c r="B14" s="179" t="s">
        <v>344</v>
      </c>
      <c r="C14" s="67" t="s">
        <v>345</v>
      </c>
      <c r="D14" s="307">
        <v>1600000</v>
      </c>
      <c r="E14" s="85">
        <v>0</v>
      </c>
      <c r="F14" s="85">
        <v>0</v>
      </c>
    </row>
    <row r="15" spans="1:6" ht="12.75">
      <c r="A15" s="65" t="s">
        <v>97</v>
      </c>
      <c r="B15" s="42" t="s">
        <v>10</v>
      </c>
      <c r="C15" s="46" t="s">
        <v>42</v>
      </c>
      <c r="D15" s="308">
        <v>500000</v>
      </c>
      <c r="E15" s="86">
        <v>500000</v>
      </c>
      <c r="F15" s="86">
        <v>500000</v>
      </c>
    </row>
    <row r="16" spans="1:6" ht="24.75" customHeight="1">
      <c r="A16" s="66" t="s">
        <v>98</v>
      </c>
      <c r="B16" s="144" t="s">
        <v>328</v>
      </c>
      <c r="C16" s="46" t="s">
        <v>41</v>
      </c>
      <c r="D16" s="309">
        <v>2458889</v>
      </c>
      <c r="E16" s="87">
        <v>2568000</v>
      </c>
      <c r="F16" s="87">
        <v>2568000</v>
      </c>
    </row>
    <row r="17" spans="1:6" ht="18.75" customHeight="1">
      <c r="A17" s="66" t="s">
        <v>99</v>
      </c>
      <c r="B17" s="42" t="s">
        <v>214</v>
      </c>
      <c r="C17" s="46" t="s">
        <v>196</v>
      </c>
      <c r="D17" s="310">
        <v>500000</v>
      </c>
      <c r="E17" s="87">
        <v>0</v>
      </c>
      <c r="F17" s="87">
        <v>0</v>
      </c>
    </row>
    <row r="18" spans="1:6" ht="15" customHeight="1">
      <c r="A18" s="66" t="s">
        <v>100</v>
      </c>
      <c r="B18" s="42" t="s">
        <v>215</v>
      </c>
      <c r="C18" s="46" t="s">
        <v>202</v>
      </c>
      <c r="D18" s="310">
        <v>310000</v>
      </c>
      <c r="E18" s="87">
        <v>0</v>
      </c>
      <c r="F18" s="87">
        <v>0</v>
      </c>
    </row>
    <row r="19" spans="1:6" ht="21" customHeight="1">
      <c r="A19" s="95" t="s">
        <v>101</v>
      </c>
      <c r="B19" s="41" t="s">
        <v>132</v>
      </c>
      <c r="C19" s="44" t="s">
        <v>128</v>
      </c>
      <c r="D19" s="310">
        <f>D20+D21+D22</f>
        <v>16578045.41</v>
      </c>
      <c r="E19" s="88">
        <f>E20+E22</f>
        <v>5037831</v>
      </c>
      <c r="F19" s="88">
        <f>F20+F22</f>
        <v>5037831</v>
      </c>
    </row>
    <row r="20" spans="1:6" ht="12.75">
      <c r="A20" s="65" t="s">
        <v>102</v>
      </c>
      <c r="B20" s="77" t="s">
        <v>125</v>
      </c>
      <c r="C20" s="49" t="s">
        <v>55</v>
      </c>
      <c r="D20" s="306">
        <v>8430347.41</v>
      </c>
      <c r="E20" s="86">
        <v>4686500</v>
      </c>
      <c r="F20" s="86">
        <v>4680900</v>
      </c>
    </row>
    <row r="21" spans="1:6" ht="12.75">
      <c r="A21" s="65" t="s">
        <v>103</v>
      </c>
      <c r="B21" s="77" t="s">
        <v>258</v>
      </c>
      <c r="C21" s="49" t="s">
        <v>55</v>
      </c>
      <c r="D21" s="306">
        <v>7443498</v>
      </c>
      <c r="E21" s="86"/>
      <c r="F21" s="86"/>
    </row>
    <row r="22" spans="1:6" ht="15.75" customHeight="1">
      <c r="A22" s="67" t="s">
        <v>104</v>
      </c>
      <c r="B22" s="5" t="s">
        <v>216</v>
      </c>
      <c r="C22" s="49" t="s">
        <v>24</v>
      </c>
      <c r="D22" s="311">
        <v>704200</v>
      </c>
      <c r="E22" s="84">
        <v>351331</v>
      </c>
      <c r="F22" s="84">
        <v>356931</v>
      </c>
    </row>
    <row r="23" spans="1:6" ht="18.75" customHeight="1">
      <c r="A23" s="62" t="s">
        <v>105</v>
      </c>
      <c r="B23" s="73" t="s">
        <v>66</v>
      </c>
      <c r="C23" s="80" t="s">
        <v>29</v>
      </c>
      <c r="D23" s="312">
        <f>D24+D25+D17+D18</f>
        <v>15127503</v>
      </c>
      <c r="E23" s="89">
        <f>E24+E25</f>
        <v>17338595.65</v>
      </c>
      <c r="F23" s="89">
        <f>F24+F25</f>
        <v>16167040.3</v>
      </c>
    </row>
    <row r="24" spans="1:6" ht="17.25" customHeight="1">
      <c r="A24" s="67" t="s">
        <v>259</v>
      </c>
      <c r="B24" s="78" t="s">
        <v>126</v>
      </c>
      <c r="C24" s="74" t="s">
        <v>16</v>
      </c>
      <c r="D24" s="313">
        <v>11254736</v>
      </c>
      <c r="E24" s="90">
        <v>14338595.65</v>
      </c>
      <c r="F24" s="90">
        <v>13167040.3</v>
      </c>
    </row>
    <row r="25" spans="1:6" ht="15.75" customHeight="1">
      <c r="A25" s="67" t="s">
        <v>260</v>
      </c>
      <c r="B25" s="79" t="s">
        <v>217</v>
      </c>
      <c r="C25" s="46" t="s">
        <v>119</v>
      </c>
      <c r="D25" s="306">
        <v>3062767</v>
      </c>
      <c r="E25" s="84">
        <v>3000000</v>
      </c>
      <c r="F25" s="84">
        <v>3000000</v>
      </c>
    </row>
    <row r="26" spans="1:6" ht="19.5" customHeight="1">
      <c r="A26" s="71" t="s">
        <v>106</v>
      </c>
      <c r="B26" s="72" t="s">
        <v>133</v>
      </c>
      <c r="C26" s="81" t="s">
        <v>129</v>
      </c>
      <c r="D26" s="314">
        <v>14766700</v>
      </c>
      <c r="E26" s="91">
        <f>E27</f>
        <v>13229995</v>
      </c>
      <c r="F26" s="91">
        <f>F27</f>
        <v>13229995</v>
      </c>
    </row>
    <row r="27" spans="1:6" ht="21.75" customHeight="1">
      <c r="A27" s="70" t="s">
        <v>107</v>
      </c>
      <c r="B27" s="144" t="s">
        <v>226</v>
      </c>
      <c r="C27" s="70" t="s">
        <v>11</v>
      </c>
      <c r="D27" s="315">
        <v>14766700</v>
      </c>
      <c r="E27" s="85">
        <v>13229995</v>
      </c>
      <c r="F27" s="85">
        <v>13229995</v>
      </c>
    </row>
    <row r="28" spans="1:6" ht="12.75">
      <c r="A28" s="75" t="s">
        <v>108</v>
      </c>
      <c r="B28" s="33" t="s">
        <v>134</v>
      </c>
      <c r="C28" s="75">
        <v>1000</v>
      </c>
      <c r="D28" s="316">
        <v>84068.49</v>
      </c>
      <c r="E28" s="92"/>
      <c r="F28" s="92"/>
    </row>
    <row r="29" spans="1:6" ht="12.75">
      <c r="A29" s="75" t="s">
        <v>261</v>
      </c>
      <c r="B29" s="180" t="s">
        <v>291</v>
      </c>
      <c r="C29" s="75" t="s">
        <v>292</v>
      </c>
      <c r="D29" s="316"/>
      <c r="E29" s="92"/>
      <c r="F29" s="92"/>
    </row>
    <row r="30" spans="1:6" ht="12.75">
      <c r="A30" s="75" t="s">
        <v>262</v>
      </c>
      <c r="B30" s="33" t="s">
        <v>137</v>
      </c>
      <c r="C30" s="75" t="s">
        <v>123</v>
      </c>
      <c r="D30" s="316"/>
      <c r="E30" s="92"/>
      <c r="F30" s="92"/>
    </row>
    <row r="31" spans="1:6" ht="12.75">
      <c r="A31" s="75" t="s">
        <v>263</v>
      </c>
      <c r="B31" s="180" t="s">
        <v>297</v>
      </c>
      <c r="C31" s="75" t="s">
        <v>123</v>
      </c>
      <c r="D31" s="316">
        <v>84068.49</v>
      </c>
      <c r="E31" s="92"/>
      <c r="F31" s="92"/>
    </row>
    <row r="32" spans="1:6" ht="15.75">
      <c r="A32" s="45" t="s">
        <v>287</v>
      </c>
      <c r="B32" s="43" t="s">
        <v>135</v>
      </c>
      <c r="C32" s="82" t="s">
        <v>72</v>
      </c>
      <c r="D32" s="317">
        <f>D33+D34+D35</f>
        <v>10313700</v>
      </c>
      <c r="E32" s="93">
        <f>E33+E34+E35</f>
        <v>10270000</v>
      </c>
      <c r="F32" s="93">
        <f>F33+F34+F35</f>
        <v>10270000</v>
      </c>
    </row>
    <row r="33" spans="1:6" ht="21.75" customHeight="1">
      <c r="A33" s="45" t="s">
        <v>298</v>
      </c>
      <c r="B33" s="144" t="s">
        <v>218</v>
      </c>
      <c r="C33" s="49" t="s">
        <v>40</v>
      </c>
      <c r="D33" s="318">
        <v>8968700</v>
      </c>
      <c r="E33" s="94">
        <v>8970000</v>
      </c>
      <c r="F33" s="94">
        <v>8970000</v>
      </c>
    </row>
    <row r="34" spans="1:6" ht="26.25" customHeight="1">
      <c r="A34" s="45" t="s">
        <v>299</v>
      </c>
      <c r="B34" s="144" t="s">
        <v>220</v>
      </c>
      <c r="C34" s="49" t="s">
        <v>40</v>
      </c>
      <c r="D34" s="318">
        <v>845000</v>
      </c>
      <c r="E34" s="94">
        <v>800000</v>
      </c>
      <c r="F34" s="94">
        <v>800000</v>
      </c>
    </row>
    <row r="35" spans="1:6" ht="12.75">
      <c r="A35" s="49" t="s">
        <v>300</v>
      </c>
      <c r="B35" s="5" t="s">
        <v>227</v>
      </c>
      <c r="C35" s="49" t="s">
        <v>40</v>
      </c>
      <c r="D35" s="318">
        <v>500000</v>
      </c>
      <c r="E35" s="94">
        <v>500000</v>
      </c>
      <c r="F35" s="94">
        <v>500000</v>
      </c>
    </row>
    <row r="36" spans="1:6" ht="12.75">
      <c r="A36" s="49" t="s">
        <v>303</v>
      </c>
      <c r="B36" s="31" t="s">
        <v>313</v>
      </c>
      <c r="C36" s="45"/>
      <c r="D36" s="317"/>
      <c r="E36" s="93">
        <v>1578250.35</v>
      </c>
      <c r="F36" s="93">
        <v>3177905.7</v>
      </c>
    </row>
    <row r="37" spans="1:6" ht="12.75">
      <c r="A37" s="45" t="s">
        <v>304</v>
      </c>
      <c r="B37" s="31" t="s">
        <v>138</v>
      </c>
      <c r="C37" s="27"/>
      <c r="D37" s="93">
        <f>D32+D31+D26+D23+D19+D18+D17+D16+D15+D14+D13+D12+D11+D10+D9</f>
        <v>74939753</v>
      </c>
      <c r="E37" s="93">
        <f>SUM(E8+E19+E23+E26+E28+E32+E36)</f>
        <v>63130014</v>
      </c>
      <c r="F37" s="93">
        <f>SUM(F8+F19+F23+F26+F28+F32+F36)</f>
        <v>63558114</v>
      </c>
    </row>
    <row r="38" spans="1:6" ht="15">
      <c r="A38" s="3"/>
      <c r="B38" s="6"/>
      <c r="C38" s="3"/>
      <c r="D38" s="3"/>
      <c r="E38" s="3"/>
      <c r="F38" s="3"/>
    </row>
    <row r="39" spans="1:4" ht="15">
      <c r="A39" s="3"/>
      <c r="B39" s="6"/>
      <c r="C39" s="3"/>
      <c r="D39" s="3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44"/>
  <sheetViews>
    <sheetView tabSelected="1" zoomScalePageLayoutView="0" workbookViewId="0" topLeftCell="B134">
      <selection activeCell="F62" sqref="F62"/>
    </sheetView>
  </sheetViews>
  <sheetFormatPr defaultColWidth="9.140625" defaultRowHeight="12.75"/>
  <cols>
    <col min="1" max="1" width="0.85546875" style="0" customWidth="1"/>
    <col min="2" max="2" width="73.00390625" style="0" customWidth="1"/>
    <col min="3" max="3" width="10.421875" style="0" customWidth="1"/>
    <col min="4" max="4" width="9.28125" style="0" bestFit="1" customWidth="1"/>
    <col min="5" max="5" width="8.57421875" style="0" customWidth="1"/>
    <col min="6" max="6" width="13.140625" style="0" customWidth="1"/>
  </cols>
  <sheetData>
    <row r="1" ht="15">
      <c r="B1" s="68"/>
    </row>
    <row r="2" spans="1:4" ht="47.25">
      <c r="A2" s="48"/>
      <c r="B2" s="321" t="s">
        <v>388</v>
      </c>
      <c r="C2" s="35"/>
      <c r="D2" s="35"/>
    </row>
    <row r="3" spans="2:4" ht="15.75">
      <c r="B3" s="35" t="s">
        <v>312</v>
      </c>
      <c r="C3" s="35"/>
      <c r="D3" s="35"/>
    </row>
    <row r="5" spans="2:6" ht="12.75" customHeight="1">
      <c r="B5" s="34" t="s">
        <v>109</v>
      </c>
      <c r="C5" s="2"/>
      <c r="D5" s="2"/>
      <c r="E5" s="2"/>
      <c r="F5" s="2"/>
    </row>
    <row r="6" spans="2:6" ht="12.75" customHeight="1">
      <c r="B6" s="2" t="s">
        <v>314</v>
      </c>
      <c r="C6" s="2"/>
      <c r="D6" s="2"/>
      <c r="E6" s="2"/>
      <c r="F6" s="2"/>
    </row>
    <row r="7" spans="2:6" ht="12.75">
      <c r="B7" s="31" t="s">
        <v>17</v>
      </c>
      <c r="C7" s="21" t="s">
        <v>19</v>
      </c>
      <c r="D7" s="21" t="s">
        <v>21</v>
      </c>
      <c r="E7" s="21" t="s">
        <v>13</v>
      </c>
      <c r="F7" s="21" t="s">
        <v>3</v>
      </c>
    </row>
    <row r="8" spans="2:6" ht="12.75">
      <c r="B8" s="31" t="s">
        <v>18</v>
      </c>
      <c r="C8" s="21" t="s">
        <v>20</v>
      </c>
      <c r="D8" s="21" t="s">
        <v>22</v>
      </c>
      <c r="E8" s="32" t="s">
        <v>23</v>
      </c>
      <c r="F8" s="30" t="s">
        <v>326</v>
      </c>
    </row>
    <row r="9" spans="2:6" ht="12.75">
      <c r="B9" s="31" t="s">
        <v>131</v>
      </c>
      <c r="C9" s="57" t="s">
        <v>30</v>
      </c>
      <c r="D9" s="100"/>
      <c r="E9" s="51"/>
      <c r="F9" s="101">
        <f>F10+F16+F22+F23+F31+F32+F33+F39</f>
        <v>17259736.1</v>
      </c>
    </row>
    <row r="10" spans="2:6" ht="12.75">
      <c r="B10" s="96" t="s">
        <v>77</v>
      </c>
      <c r="C10" s="97" t="s">
        <v>28</v>
      </c>
      <c r="D10" s="102"/>
      <c r="E10" s="98"/>
      <c r="F10" s="103">
        <f>F12</f>
        <v>797074</v>
      </c>
    </row>
    <row r="11" spans="2:6" ht="12.75">
      <c r="B11" s="5" t="s">
        <v>181</v>
      </c>
      <c r="C11" s="58" t="s">
        <v>28</v>
      </c>
      <c r="D11" s="104">
        <v>8100000</v>
      </c>
      <c r="E11" s="53"/>
      <c r="F11" s="105">
        <f>F12</f>
        <v>797074</v>
      </c>
    </row>
    <row r="12" spans="2:6" ht="12.75">
      <c r="B12" s="5" t="s">
        <v>181</v>
      </c>
      <c r="C12" s="58" t="s">
        <v>28</v>
      </c>
      <c r="D12" s="104">
        <v>8110000</v>
      </c>
      <c r="E12" s="53"/>
      <c r="F12" s="105">
        <f>F13</f>
        <v>797074</v>
      </c>
    </row>
    <row r="13" spans="2:6" ht="12.75">
      <c r="B13" s="5" t="s">
        <v>181</v>
      </c>
      <c r="C13" s="58" t="s">
        <v>28</v>
      </c>
      <c r="D13" s="104">
        <v>8118021</v>
      </c>
      <c r="E13" s="53"/>
      <c r="F13" s="105">
        <f>F14</f>
        <v>797074</v>
      </c>
    </row>
    <row r="14" spans="2:6" ht="12.75">
      <c r="B14" s="5" t="s">
        <v>181</v>
      </c>
      <c r="C14" s="123" t="s">
        <v>28</v>
      </c>
      <c r="D14" s="127">
        <v>8118021</v>
      </c>
      <c r="E14" s="125">
        <v>100</v>
      </c>
      <c r="F14" s="128">
        <f>F15</f>
        <v>797074</v>
      </c>
    </row>
    <row r="15" spans="2:6" ht="12.75">
      <c r="B15" s="5" t="s">
        <v>181</v>
      </c>
      <c r="C15" s="58" t="s">
        <v>28</v>
      </c>
      <c r="D15" s="106" t="s">
        <v>61</v>
      </c>
      <c r="E15" s="52" t="s">
        <v>62</v>
      </c>
      <c r="F15" s="105">
        <v>797074</v>
      </c>
    </row>
    <row r="16" spans="2:6" ht="12.75">
      <c r="B16" s="96" t="s">
        <v>78</v>
      </c>
      <c r="C16" s="97" t="s">
        <v>8</v>
      </c>
      <c r="D16" s="107"/>
      <c r="E16" s="98"/>
      <c r="F16" s="103">
        <f>F17</f>
        <v>150000</v>
      </c>
    </row>
    <row r="17" spans="2:6" ht="12.75">
      <c r="B17" s="119" t="s">
        <v>213</v>
      </c>
      <c r="C17" s="113" t="s">
        <v>8</v>
      </c>
      <c r="D17" s="116" t="s">
        <v>139</v>
      </c>
      <c r="E17" s="114"/>
      <c r="F17" s="117">
        <f>F18</f>
        <v>150000</v>
      </c>
    </row>
    <row r="18" spans="2:6" ht="12.75">
      <c r="B18" s="119" t="s">
        <v>213</v>
      </c>
      <c r="C18" s="113" t="s">
        <v>8</v>
      </c>
      <c r="D18" s="116" t="s">
        <v>79</v>
      </c>
      <c r="E18" s="114"/>
      <c r="F18" s="117">
        <f>F19</f>
        <v>150000</v>
      </c>
    </row>
    <row r="19" spans="2:6" ht="12.75">
      <c r="B19" s="119" t="s">
        <v>213</v>
      </c>
      <c r="C19" s="113" t="s">
        <v>8</v>
      </c>
      <c r="D19" s="116" t="s">
        <v>154</v>
      </c>
      <c r="E19" s="114"/>
      <c r="F19" s="118">
        <v>150000</v>
      </c>
    </row>
    <row r="20" spans="2:6" ht="12.75">
      <c r="B20" s="119" t="s">
        <v>213</v>
      </c>
      <c r="C20" s="123" t="s">
        <v>8</v>
      </c>
      <c r="D20" s="130" t="s">
        <v>154</v>
      </c>
      <c r="E20" s="131" t="s">
        <v>110</v>
      </c>
      <c r="F20" s="126">
        <f>F21</f>
        <v>150000</v>
      </c>
    </row>
    <row r="21" spans="2:6" ht="12.75">
      <c r="B21" s="119" t="s">
        <v>213</v>
      </c>
      <c r="C21" s="113" t="s">
        <v>8</v>
      </c>
      <c r="D21" s="116" t="s">
        <v>154</v>
      </c>
      <c r="E21" s="114" t="s">
        <v>60</v>
      </c>
      <c r="F21" s="118">
        <v>150000</v>
      </c>
    </row>
    <row r="22" spans="2:6" ht="12.75">
      <c r="B22" s="119" t="s">
        <v>348</v>
      </c>
      <c r="C22" s="113" t="s">
        <v>8</v>
      </c>
      <c r="D22" s="116" t="s">
        <v>349</v>
      </c>
      <c r="E22" s="114" t="s">
        <v>350</v>
      </c>
      <c r="F22" s="118">
        <v>282503.1</v>
      </c>
    </row>
    <row r="23" spans="2:6" ht="12.75">
      <c r="B23" s="99" t="s">
        <v>228</v>
      </c>
      <c r="C23" s="109" t="s">
        <v>9</v>
      </c>
      <c r="D23" s="109"/>
      <c r="E23" s="98"/>
      <c r="F23" s="103">
        <f>F24</f>
        <v>11175470</v>
      </c>
    </row>
    <row r="24" spans="2:6" ht="12.75">
      <c r="B24" s="76" t="s">
        <v>229</v>
      </c>
      <c r="C24" s="106" t="s">
        <v>9</v>
      </c>
      <c r="D24" s="106" t="s">
        <v>140</v>
      </c>
      <c r="E24" s="52"/>
      <c r="F24" s="121">
        <f>F25</f>
        <v>11175470</v>
      </c>
    </row>
    <row r="25" spans="2:6" ht="25.5">
      <c r="B25" s="122" t="s">
        <v>230</v>
      </c>
      <c r="C25" s="106" t="s">
        <v>9</v>
      </c>
      <c r="D25" s="106" t="s">
        <v>64</v>
      </c>
      <c r="E25" s="52"/>
      <c r="F25" s="121">
        <v>11175470</v>
      </c>
    </row>
    <row r="26" spans="2:6" ht="25.5">
      <c r="B26" s="122" t="s">
        <v>230</v>
      </c>
      <c r="C26" s="106" t="s">
        <v>9</v>
      </c>
      <c r="D26" s="106" t="s">
        <v>65</v>
      </c>
      <c r="E26" s="52"/>
      <c r="F26" s="121">
        <f>F27+F29</f>
        <v>11175470</v>
      </c>
    </row>
    <row r="27" spans="2:6" ht="25.5">
      <c r="B27" s="122" t="s">
        <v>230</v>
      </c>
      <c r="C27" s="124" t="s">
        <v>9</v>
      </c>
      <c r="D27" s="124" t="s">
        <v>65</v>
      </c>
      <c r="E27" s="125" t="s">
        <v>111</v>
      </c>
      <c r="F27" s="126">
        <v>7390050</v>
      </c>
    </row>
    <row r="28" spans="2:6" ht="25.5">
      <c r="B28" s="122" t="s">
        <v>230</v>
      </c>
      <c r="C28" s="106" t="s">
        <v>9</v>
      </c>
      <c r="D28" s="106" t="s">
        <v>65</v>
      </c>
      <c r="E28" s="52" t="s">
        <v>62</v>
      </c>
      <c r="F28" s="110">
        <v>7390050</v>
      </c>
    </row>
    <row r="29" spans="2:6" ht="25.5">
      <c r="B29" s="122" t="s">
        <v>230</v>
      </c>
      <c r="C29" s="124" t="s">
        <v>9</v>
      </c>
      <c r="D29" s="124" t="s">
        <v>65</v>
      </c>
      <c r="E29" s="125" t="s">
        <v>110</v>
      </c>
      <c r="F29" s="128">
        <v>3785420</v>
      </c>
    </row>
    <row r="30" spans="2:6" ht="25.5">
      <c r="B30" s="122" t="s">
        <v>230</v>
      </c>
      <c r="C30" s="106" t="s">
        <v>9</v>
      </c>
      <c r="D30" s="106" t="s">
        <v>65</v>
      </c>
      <c r="E30" s="52" t="s">
        <v>60</v>
      </c>
      <c r="F30" s="110">
        <v>3790800</v>
      </c>
    </row>
    <row r="31" spans="2:6" ht="12.75">
      <c r="B31" s="47" t="s">
        <v>352</v>
      </c>
      <c r="C31" s="106" t="s">
        <v>9</v>
      </c>
      <c r="D31" s="106" t="s">
        <v>285</v>
      </c>
      <c r="E31" s="52" t="s">
        <v>350</v>
      </c>
      <c r="F31" s="110">
        <v>295800</v>
      </c>
    </row>
    <row r="32" spans="2:6" ht="12.75">
      <c r="B32" s="47" t="s">
        <v>351</v>
      </c>
      <c r="C32" s="106" t="s">
        <v>345</v>
      </c>
      <c r="D32" s="106" t="s">
        <v>346</v>
      </c>
      <c r="E32" s="52" t="s">
        <v>378</v>
      </c>
      <c r="F32" s="110">
        <v>1600000</v>
      </c>
    </row>
    <row r="33" spans="2:6" ht="12.75">
      <c r="B33" s="134" t="s">
        <v>10</v>
      </c>
      <c r="C33" s="109" t="s">
        <v>42</v>
      </c>
      <c r="D33" s="109"/>
      <c r="E33" s="135"/>
      <c r="F33" s="103">
        <f>F34</f>
        <v>500000</v>
      </c>
    </row>
    <row r="34" spans="2:6" ht="12.75">
      <c r="B34" s="115" t="s">
        <v>231</v>
      </c>
      <c r="C34" s="132" t="s">
        <v>42</v>
      </c>
      <c r="D34" s="132" t="s">
        <v>64</v>
      </c>
      <c r="E34" s="133"/>
      <c r="F34" s="117">
        <f>F35</f>
        <v>500000</v>
      </c>
    </row>
    <row r="35" spans="2:6" ht="12.75">
      <c r="B35" s="136" t="s">
        <v>232</v>
      </c>
      <c r="C35" s="132" t="s">
        <v>42</v>
      </c>
      <c r="D35" s="132" t="s">
        <v>64</v>
      </c>
      <c r="E35" s="133"/>
      <c r="F35" s="117">
        <f>F36</f>
        <v>500000</v>
      </c>
    </row>
    <row r="36" spans="2:6" ht="12.75">
      <c r="B36" s="136" t="s">
        <v>232</v>
      </c>
      <c r="C36" s="106" t="s">
        <v>42</v>
      </c>
      <c r="D36" s="106" t="s">
        <v>159</v>
      </c>
      <c r="E36" s="52"/>
      <c r="F36" s="110">
        <f>F37</f>
        <v>500000</v>
      </c>
    </row>
    <row r="37" spans="2:6" ht="12.75">
      <c r="B37" s="136" t="s">
        <v>232</v>
      </c>
      <c r="C37" s="124" t="s">
        <v>42</v>
      </c>
      <c r="D37" s="124" t="s">
        <v>159</v>
      </c>
      <c r="E37" s="125" t="s">
        <v>143</v>
      </c>
      <c r="F37" s="128">
        <f>F38</f>
        <v>500000</v>
      </c>
    </row>
    <row r="38" spans="2:6" ht="12.75">
      <c r="B38" s="136" t="s">
        <v>232</v>
      </c>
      <c r="C38" s="106" t="s">
        <v>42</v>
      </c>
      <c r="D38" s="106" t="s">
        <v>159</v>
      </c>
      <c r="E38" s="52" t="s">
        <v>122</v>
      </c>
      <c r="F38" s="110">
        <v>500000</v>
      </c>
    </row>
    <row r="39" spans="2:6" ht="12.75">
      <c r="B39" s="134" t="s">
        <v>81</v>
      </c>
      <c r="C39" s="109" t="s">
        <v>41</v>
      </c>
      <c r="D39" s="109"/>
      <c r="E39" s="98"/>
      <c r="F39" s="103">
        <f>F40+F44</f>
        <v>2458889</v>
      </c>
    </row>
    <row r="40" spans="2:6" ht="25.5">
      <c r="B40" s="154" t="s">
        <v>145</v>
      </c>
      <c r="C40" s="106" t="s">
        <v>41</v>
      </c>
      <c r="D40" s="106" t="s">
        <v>64</v>
      </c>
      <c r="E40" s="52"/>
      <c r="F40" s="110">
        <v>68900</v>
      </c>
    </row>
    <row r="41" spans="2:6" ht="25.5">
      <c r="B41" s="154" t="s">
        <v>145</v>
      </c>
      <c r="C41" s="132" t="s">
        <v>41</v>
      </c>
      <c r="D41" s="132" t="s">
        <v>113</v>
      </c>
      <c r="E41" s="133"/>
      <c r="F41" s="117">
        <v>68900</v>
      </c>
    </row>
    <row r="42" spans="2:6" ht="25.5">
      <c r="B42" s="154" t="s">
        <v>145</v>
      </c>
      <c r="C42" s="124" t="s">
        <v>41</v>
      </c>
      <c r="D42" s="124" t="s">
        <v>113</v>
      </c>
      <c r="E42" s="125" t="s">
        <v>110</v>
      </c>
      <c r="F42" s="128">
        <v>68900</v>
      </c>
    </row>
    <row r="43" spans="2:6" ht="25.5">
      <c r="B43" s="154" t="s">
        <v>145</v>
      </c>
      <c r="C43" s="55" t="s">
        <v>41</v>
      </c>
      <c r="D43" s="55" t="s">
        <v>113</v>
      </c>
      <c r="E43" s="53" t="s">
        <v>60</v>
      </c>
      <c r="F43" s="105">
        <v>68900</v>
      </c>
    </row>
    <row r="44" spans="2:6" ht="12.75">
      <c r="B44" s="164" t="s">
        <v>233</v>
      </c>
      <c r="C44" s="55" t="s">
        <v>41</v>
      </c>
      <c r="D44" s="55" t="s">
        <v>114</v>
      </c>
      <c r="E44" s="53"/>
      <c r="F44" s="101">
        <v>2389989</v>
      </c>
    </row>
    <row r="45" spans="2:6" ht="12.75">
      <c r="B45" s="139" t="s">
        <v>234</v>
      </c>
      <c r="C45" s="55" t="s">
        <v>41</v>
      </c>
      <c r="D45" s="55" t="s">
        <v>115</v>
      </c>
      <c r="E45" s="53"/>
      <c r="F45" s="105">
        <f>F46+F49</f>
        <v>2389989</v>
      </c>
    </row>
    <row r="46" spans="2:6" ht="12.75">
      <c r="B46" s="139" t="s">
        <v>234</v>
      </c>
      <c r="C46" s="55" t="s">
        <v>41</v>
      </c>
      <c r="D46" s="55" t="s">
        <v>179</v>
      </c>
      <c r="E46" s="53"/>
      <c r="F46" s="105">
        <v>2357989</v>
      </c>
    </row>
    <row r="47" spans="2:6" ht="12.75">
      <c r="B47" s="139" t="s">
        <v>234</v>
      </c>
      <c r="C47" s="124" t="s">
        <v>41</v>
      </c>
      <c r="D47" s="55" t="s">
        <v>179</v>
      </c>
      <c r="E47" s="125" t="s">
        <v>111</v>
      </c>
      <c r="F47" s="128">
        <v>2357989</v>
      </c>
    </row>
    <row r="48" spans="2:6" ht="12.75">
      <c r="B48" s="139" t="s">
        <v>234</v>
      </c>
      <c r="C48" s="55" t="s">
        <v>41</v>
      </c>
      <c r="D48" s="55" t="s">
        <v>179</v>
      </c>
      <c r="E48" s="53" t="s">
        <v>63</v>
      </c>
      <c r="F48" s="105">
        <v>2357989</v>
      </c>
    </row>
    <row r="49" spans="2:6" ht="12.75">
      <c r="B49" s="139" t="s">
        <v>234</v>
      </c>
      <c r="C49" s="124" t="s">
        <v>41</v>
      </c>
      <c r="D49" s="55" t="s">
        <v>179</v>
      </c>
      <c r="E49" s="125" t="s">
        <v>110</v>
      </c>
      <c r="F49" s="128">
        <v>32000</v>
      </c>
    </row>
    <row r="50" spans="2:6" ht="12.75">
      <c r="B50" s="139" t="s">
        <v>234</v>
      </c>
      <c r="C50" s="55" t="s">
        <v>41</v>
      </c>
      <c r="D50" s="55" t="s">
        <v>179</v>
      </c>
      <c r="E50" s="53" t="s">
        <v>60</v>
      </c>
      <c r="F50" s="105">
        <v>32000</v>
      </c>
    </row>
    <row r="51" spans="2:6" ht="12.75">
      <c r="B51" s="163" t="s">
        <v>235</v>
      </c>
      <c r="C51" s="55"/>
      <c r="D51" s="55"/>
      <c r="E51" s="53"/>
      <c r="F51" s="105"/>
    </row>
    <row r="52" spans="2:6" ht="21.75" customHeight="1">
      <c r="B52" s="78" t="s">
        <v>316</v>
      </c>
      <c r="C52" s="55" t="s">
        <v>196</v>
      </c>
      <c r="D52" s="55"/>
      <c r="E52" s="53"/>
      <c r="F52" s="101">
        <v>500000</v>
      </c>
    </row>
    <row r="53" spans="2:6" ht="12.75">
      <c r="B53" s="162" t="s">
        <v>236</v>
      </c>
      <c r="C53" s="55" t="s">
        <v>196</v>
      </c>
      <c r="D53" s="55" t="s">
        <v>169</v>
      </c>
      <c r="E53" s="53"/>
      <c r="F53" s="105">
        <v>500000</v>
      </c>
    </row>
    <row r="54" spans="2:6" ht="12.75">
      <c r="B54" s="162" t="s">
        <v>199</v>
      </c>
      <c r="C54" s="55" t="s">
        <v>196</v>
      </c>
      <c r="D54" s="55" t="s">
        <v>197</v>
      </c>
      <c r="E54" s="53" t="s">
        <v>110</v>
      </c>
      <c r="F54" s="105">
        <v>500000</v>
      </c>
    </row>
    <row r="55" spans="2:6" ht="12.75">
      <c r="B55" s="162" t="s">
        <v>199</v>
      </c>
      <c r="C55" s="55" t="s">
        <v>196</v>
      </c>
      <c r="D55" s="55" t="s">
        <v>197</v>
      </c>
      <c r="E55" s="53" t="s">
        <v>60</v>
      </c>
      <c r="F55" s="105">
        <v>500000</v>
      </c>
    </row>
    <row r="56" spans="2:6" ht="12.75">
      <c r="B56" s="162" t="s">
        <v>199</v>
      </c>
      <c r="C56" s="55" t="s">
        <v>196</v>
      </c>
      <c r="D56" s="55" t="s">
        <v>197</v>
      </c>
      <c r="E56" s="53" t="s">
        <v>177</v>
      </c>
      <c r="F56" s="105">
        <v>500000</v>
      </c>
    </row>
    <row r="57" spans="2:6" ht="25.5">
      <c r="B57" s="78" t="s">
        <v>316</v>
      </c>
      <c r="C57" s="55" t="s">
        <v>202</v>
      </c>
      <c r="D57" s="55" t="s">
        <v>169</v>
      </c>
      <c r="E57" s="53"/>
      <c r="F57" s="101">
        <v>310000</v>
      </c>
    </row>
    <row r="58" spans="2:6" ht="12.75">
      <c r="B58" s="162" t="s">
        <v>237</v>
      </c>
      <c r="C58" s="55" t="s">
        <v>202</v>
      </c>
      <c r="D58" s="55" t="s">
        <v>169</v>
      </c>
      <c r="E58" s="53"/>
      <c r="F58" s="105">
        <v>310000</v>
      </c>
    </row>
    <row r="59" spans="2:6" ht="12.75">
      <c r="B59" s="162" t="s">
        <v>237</v>
      </c>
      <c r="C59" s="55" t="s">
        <v>202</v>
      </c>
      <c r="D59" s="55" t="s">
        <v>167</v>
      </c>
      <c r="E59" s="53" t="s">
        <v>110</v>
      </c>
      <c r="F59" s="105">
        <v>310000</v>
      </c>
    </row>
    <row r="60" spans="2:6" ht="12.75">
      <c r="B60" s="162" t="s">
        <v>237</v>
      </c>
      <c r="C60" s="55" t="s">
        <v>202</v>
      </c>
      <c r="D60" s="55" t="s">
        <v>167</v>
      </c>
      <c r="E60" s="53" t="s">
        <v>60</v>
      </c>
      <c r="F60" s="105">
        <v>310000</v>
      </c>
    </row>
    <row r="61" spans="2:6" ht="12.75">
      <c r="B61" s="153" t="s">
        <v>125</v>
      </c>
      <c r="C61" s="109" t="s">
        <v>55</v>
      </c>
      <c r="D61" s="109"/>
      <c r="E61" s="98"/>
      <c r="F61" s="103">
        <f>F63+F67+F70+F73</f>
        <v>15873845.41</v>
      </c>
    </row>
    <row r="62" spans="2:6" ht="25.5">
      <c r="B62" s="78" t="s">
        <v>316</v>
      </c>
      <c r="C62" s="132" t="s">
        <v>55</v>
      </c>
      <c r="D62" s="132" t="s">
        <v>82</v>
      </c>
      <c r="E62" s="133"/>
      <c r="F62" s="117">
        <f>F75+F70+F67+F63</f>
        <v>7996217.28</v>
      </c>
    </row>
    <row r="63" spans="2:6" ht="12.75">
      <c r="B63" s="148" t="s">
        <v>221</v>
      </c>
      <c r="C63" s="132" t="s">
        <v>55</v>
      </c>
      <c r="D63" s="132" t="s">
        <v>84</v>
      </c>
      <c r="E63" s="133"/>
      <c r="F63" s="117">
        <v>7108117.28</v>
      </c>
    </row>
    <row r="64" spans="2:6" ht="12.75">
      <c r="B64" s="154" t="s">
        <v>187</v>
      </c>
      <c r="C64" s="132" t="s">
        <v>55</v>
      </c>
      <c r="D64" s="132" t="s">
        <v>184</v>
      </c>
      <c r="E64" s="133"/>
      <c r="F64" s="117">
        <f>F65</f>
        <v>7108117.28</v>
      </c>
    </row>
    <row r="65" spans="2:6" ht="12.75">
      <c r="B65" s="129" t="s">
        <v>238</v>
      </c>
      <c r="C65" s="124" t="s">
        <v>55</v>
      </c>
      <c r="D65" s="124" t="s">
        <v>184</v>
      </c>
      <c r="E65" s="125" t="s">
        <v>110</v>
      </c>
      <c r="F65" s="128">
        <v>7108117.28</v>
      </c>
    </row>
    <row r="66" spans="2:6" ht="12.75">
      <c r="B66" s="154" t="s">
        <v>187</v>
      </c>
      <c r="C66" s="132" t="s">
        <v>55</v>
      </c>
      <c r="D66" s="132" t="s">
        <v>184</v>
      </c>
      <c r="E66" s="133" t="s">
        <v>60</v>
      </c>
      <c r="F66" s="117">
        <v>7108117.28</v>
      </c>
    </row>
    <row r="67" spans="2:6" ht="12.75">
      <c r="B67" s="154" t="s">
        <v>288</v>
      </c>
      <c r="C67" s="132" t="s">
        <v>55</v>
      </c>
      <c r="D67" s="132" t="s">
        <v>282</v>
      </c>
      <c r="E67" s="133" t="s">
        <v>60</v>
      </c>
      <c r="F67" s="117">
        <v>384943.7</v>
      </c>
    </row>
    <row r="68" spans="2:6" ht="12.75">
      <c r="B68" s="154" t="s">
        <v>289</v>
      </c>
      <c r="C68" s="132" t="s">
        <v>55</v>
      </c>
      <c r="D68" s="132" t="s">
        <v>282</v>
      </c>
      <c r="E68" s="133" t="s">
        <v>177</v>
      </c>
      <c r="F68" s="117">
        <v>384943.7</v>
      </c>
    </row>
    <row r="69" spans="2:6" ht="12.75">
      <c r="B69" s="166" t="s">
        <v>222</v>
      </c>
      <c r="C69" s="132"/>
      <c r="D69" s="132"/>
      <c r="E69" s="133"/>
      <c r="F69" s="117"/>
    </row>
    <row r="70" spans="2:6" ht="12.75">
      <c r="B70" s="154" t="s">
        <v>120</v>
      </c>
      <c r="C70" s="124" t="s">
        <v>55</v>
      </c>
      <c r="D70" s="124" t="s">
        <v>162</v>
      </c>
      <c r="E70" s="125"/>
      <c r="F70" s="172">
        <f>F71</f>
        <v>500000</v>
      </c>
    </row>
    <row r="71" spans="2:6" ht="12.75">
      <c r="B71" s="154" t="s">
        <v>120</v>
      </c>
      <c r="C71" s="132" t="s">
        <v>55</v>
      </c>
      <c r="D71" s="124" t="s">
        <v>162</v>
      </c>
      <c r="E71" s="133" t="s">
        <v>110</v>
      </c>
      <c r="F71" s="117">
        <v>500000</v>
      </c>
    </row>
    <row r="72" spans="2:6" ht="12.75">
      <c r="B72" s="154" t="s">
        <v>120</v>
      </c>
      <c r="C72" s="132" t="s">
        <v>55</v>
      </c>
      <c r="D72" s="124" t="s">
        <v>162</v>
      </c>
      <c r="E72" s="133" t="s">
        <v>60</v>
      </c>
      <c r="F72" s="117">
        <v>500000</v>
      </c>
    </row>
    <row r="73" spans="2:6" ht="12.75">
      <c r="B73" s="168" t="s">
        <v>240</v>
      </c>
      <c r="C73" s="124" t="s">
        <v>55</v>
      </c>
      <c r="D73" s="124"/>
      <c r="E73" s="125"/>
      <c r="F73" s="172">
        <f>F74+F75+F76+F77</f>
        <v>7880784.43</v>
      </c>
    </row>
    <row r="74" spans="2:6" ht="12.75">
      <c r="B74" s="47" t="s">
        <v>389</v>
      </c>
      <c r="C74" s="132" t="s">
        <v>55</v>
      </c>
      <c r="D74" s="132" t="s">
        <v>257</v>
      </c>
      <c r="E74" s="133" t="s">
        <v>177</v>
      </c>
      <c r="F74" s="117">
        <v>3153300</v>
      </c>
    </row>
    <row r="75" spans="2:6" ht="12.75">
      <c r="B75" s="155" t="s">
        <v>390</v>
      </c>
      <c r="C75" s="132" t="s">
        <v>55</v>
      </c>
      <c r="D75" s="132" t="s">
        <v>383</v>
      </c>
      <c r="E75" s="133" t="s">
        <v>177</v>
      </c>
      <c r="F75" s="117">
        <v>3156.3</v>
      </c>
    </row>
    <row r="76" spans="2:6" ht="12.75">
      <c r="B76" s="155" t="s">
        <v>391</v>
      </c>
      <c r="C76" s="124" t="s">
        <v>55</v>
      </c>
      <c r="D76" s="124" t="s">
        <v>381</v>
      </c>
      <c r="E76" s="125" t="s">
        <v>177</v>
      </c>
      <c r="F76" s="128">
        <v>434130.13</v>
      </c>
    </row>
    <row r="77" spans="2:6" ht="12.75">
      <c r="B77" s="155" t="s">
        <v>392</v>
      </c>
      <c r="C77" s="124" t="s">
        <v>55</v>
      </c>
      <c r="D77" s="124" t="s">
        <v>380</v>
      </c>
      <c r="E77" s="125" t="s">
        <v>177</v>
      </c>
      <c r="F77" s="128">
        <v>4290198</v>
      </c>
    </row>
    <row r="78" spans="2:6" ht="12.75">
      <c r="B78" s="155"/>
      <c r="C78" s="124"/>
      <c r="D78" s="124"/>
      <c r="E78" s="125"/>
      <c r="F78" s="128"/>
    </row>
    <row r="79" spans="2:6" ht="12.75">
      <c r="B79" s="96" t="s">
        <v>27</v>
      </c>
      <c r="C79" s="109" t="s">
        <v>24</v>
      </c>
      <c r="D79" s="142">
        <v>8510000</v>
      </c>
      <c r="E79" s="133"/>
      <c r="F79" s="165">
        <v>704200</v>
      </c>
    </row>
    <row r="80" spans="2:6" ht="12.75">
      <c r="B80" s="69" t="s">
        <v>239</v>
      </c>
      <c r="C80" s="106" t="s">
        <v>24</v>
      </c>
      <c r="D80" s="167">
        <v>8518104</v>
      </c>
      <c r="E80" s="106" t="s">
        <v>110</v>
      </c>
      <c r="F80" s="169">
        <f>F81</f>
        <v>704200</v>
      </c>
    </row>
    <row r="81" spans="2:6" ht="12.75">
      <c r="B81" s="69" t="s">
        <v>239</v>
      </c>
      <c r="C81" s="132" t="s">
        <v>24</v>
      </c>
      <c r="D81" s="161">
        <v>8518104</v>
      </c>
      <c r="E81" s="132" t="s">
        <v>60</v>
      </c>
      <c r="F81" s="159">
        <v>704200</v>
      </c>
    </row>
    <row r="82" spans="2:6" ht="12.75">
      <c r="B82" s="69"/>
      <c r="C82" s="132"/>
      <c r="D82" s="161"/>
      <c r="E82" s="132"/>
      <c r="F82" s="159"/>
    </row>
    <row r="83" spans="2:6" ht="12.75">
      <c r="B83" s="31" t="s">
        <v>66</v>
      </c>
      <c r="C83" s="56" t="s">
        <v>29</v>
      </c>
      <c r="D83" s="143"/>
      <c r="E83" s="51"/>
      <c r="F83" s="111">
        <f>F86+F89+F92+F95+F98</f>
        <v>15127503</v>
      </c>
    </row>
    <row r="84" spans="2:6" ht="25.5">
      <c r="B84" s="78" t="s">
        <v>316</v>
      </c>
      <c r="C84" s="132" t="s">
        <v>16</v>
      </c>
      <c r="D84" s="132" t="s">
        <v>82</v>
      </c>
      <c r="E84" s="133"/>
      <c r="F84" s="117">
        <f>F85</f>
        <v>12064736</v>
      </c>
    </row>
    <row r="85" spans="2:6" ht="12.75">
      <c r="B85" s="147" t="s">
        <v>241</v>
      </c>
      <c r="C85" s="55" t="s">
        <v>16</v>
      </c>
      <c r="D85" s="55" t="s">
        <v>83</v>
      </c>
      <c r="E85" s="53"/>
      <c r="F85" s="105">
        <f>F86+F89+F92+F95</f>
        <v>12064736</v>
      </c>
    </row>
    <row r="86" spans="2:6" ht="12.75">
      <c r="B86" s="170" t="s">
        <v>242</v>
      </c>
      <c r="C86" s="55" t="s">
        <v>16</v>
      </c>
      <c r="D86" s="55" t="s">
        <v>163</v>
      </c>
      <c r="E86" s="53"/>
      <c r="F86" s="105">
        <f>F87</f>
        <v>3700000</v>
      </c>
    </row>
    <row r="87" spans="2:6" ht="12.75">
      <c r="B87" s="147" t="s">
        <v>242</v>
      </c>
      <c r="C87" s="123" t="s">
        <v>16</v>
      </c>
      <c r="D87" s="123" t="s">
        <v>163</v>
      </c>
      <c r="E87" s="131" t="s">
        <v>110</v>
      </c>
      <c r="F87" s="128">
        <f>F88</f>
        <v>3700000</v>
      </c>
    </row>
    <row r="88" spans="2:6" ht="12.75">
      <c r="B88" s="147" t="s">
        <v>242</v>
      </c>
      <c r="C88" s="58" t="s">
        <v>16</v>
      </c>
      <c r="D88" s="58" t="s">
        <v>163</v>
      </c>
      <c r="E88" s="50" t="s">
        <v>60</v>
      </c>
      <c r="F88" s="105">
        <v>3700000</v>
      </c>
    </row>
    <row r="89" spans="2:6" ht="12.75">
      <c r="B89" s="170" t="s">
        <v>223</v>
      </c>
      <c r="C89" s="58" t="s">
        <v>16</v>
      </c>
      <c r="D89" s="58" t="s">
        <v>164</v>
      </c>
      <c r="E89" s="50"/>
      <c r="F89" s="105">
        <f>F90</f>
        <v>700000</v>
      </c>
    </row>
    <row r="90" spans="2:6" ht="12.75">
      <c r="B90" s="47" t="s">
        <v>243</v>
      </c>
      <c r="C90" s="123" t="s">
        <v>16</v>
      </c>
      <c r="D90" s="123" t="s">
        <v>164</v>
      </c>
      <c r="E90" s="131" t="s">
        <v>110</v>
      </c>
      <c r="F90" s="128">
        <f>F91</f>
        <v>700000</v>
      </c>
    </row>
    <row r="91" spans="2:6" ht="12.75">
      <c r="B91" s="47" t="s">
        <v>243</v>
      </c>
      <c r="C91" s="58" t="s">
        <v>16</v>
      </c>
      <c r="D91" s="58" t="s">
        <v>164</v>
      </c>
      <c r="E91" s="50" t="s">
        <v>60</v>
      </c>
      <c r="F91" s="105">
        <v>700000</v>
      </c>
    </row>
    <row r="92" spans="2:6" ht="12.75">
      <c r="B92" s="170" t="s">
        <v>244</v>
      </c>
      <c r="C92" s="58" t="s">
        <v>16</v>
      </c>
      <c r="D92" s="58" t="s">
        <v>165</v>
      </c>
      <c r="E92" s="50"/>
      <c r="F92" s="105">
        <f>F93</f>
        <v>1000000</v>
      </c>
    </row>
    <row r="93" spans="2:6" ht="12.75">
      <c r="B93" s="171" t="s">
        <v>245</v>
      </c>
      <c r="C93" s="120" t="s">
        <v>16</v>
      </c>
      <c r="D93" s="120" t="s">
        <v>165</v>
      </c>
      <c r="E93" s="146" t="s">
        <v>110</v>
      </c>
      <c r="F93" s="128">
        <f>F94</f>
        <v>1000000</v>
      </c>
    </row>
    <row r="94" spans="2:6" ht="12.75">
      <c r="B94" s="171" t="s">
        <v>245</v>
      </c>
      <c r="C94" s="58" t="s">
        <v>16</v>
      </c>
      <c r="D94" s="58" t="s">
        <v>165</v>
      </c>
      <c r="E94" s="50" t="s">
        <v>60</v>
      </c>
      <c r="F94" s="105">
        <v>1000000</v>
      </c>
    </row>
    <row r="95" spans="2:6" ht="12.75">
      <c r="B95" s="147" t="s">
        <v>224</v>
      </c>
      <c r="C95" s="58" t="s">
        <v>16</v>
      </c>
      <c r="D95" s="58" t="s">
        <v>166</v>
      </c>
      <c r="E95" s="50"/>
      <c r="F95" s="105">
        <f>F96</f>
        <v>6664736</v>
      </c>
    </row>
    <row r="96" spans="2:6" ht="12.75">
      <c r="B96" s="129" t="s">
        <v>246</v>
      </c>
      <c r="C96" s="123" t="s">
        <v>16</v>
      </c>
      <c r="D96" s="123" t="s">
        <v>166</v>
      </c>
      <c r="E96" s="131" t="s">
        <v>110</v>
      </c>
      <c r="F96" s="128">
        <f>F97</f>
        <v>6664736</v>
      </c>
    </row>
    <row r="97" spans="2:6" ht="12.75">
      <c r="B97" s="129" t="s">
        <v>246</v>
      </c>
      <c r="C97" s="58" t="s">
        <v>16</v>
      </c>
      <c r="D97" s="58" t="s">
        <v>166</v>
      </c>
      <c r="E97" s="50" t="s">
        <v>60</v>
      </c>
      <c r="F97" s="105">
        <v>6664736</v>
      </c>
    </row>
    <row r="98" spans="2:6" ht="12.75">
      <c r="B98" s="145" t="s">
        <v>127</v>
      </c>
      <c r="C98" s="97" t="s">
        <v>119</v>
      </c>
      <c r="D98" s="150"/>
      <c r="E98" s="150"/>
      <c r="F98" s="151">
        <v>3062767</v>
      </c>
    </row>
    <row r="99" spans="2:6" ht="38.25">
      <c r="B99" s="147" t="s">
        <v>146</v>
      </c>
      <c r="C99" s="113" t="s">
        <v>119</v>
      </c>
      <c r="D99" s="114" t="s">
        <v>169</v>
      </c>
      <c r="E99" s="114"/>
      <c r="F99" s="118">
        <v>3062767</v>
      </c>
    </row>
    <row r="100" spans="2:6" ht="12.75">
      <c r="B100" s="147" t="s">
        <v>147</v>
      </c>
      <c r="C100" s="113" t="s">
        <v>119</v>
      </c>
      <c r="D100" s="114" t="s">
        <v>169</v>
      </c>
      <c r="E100" s="114" t="s">
        <v>110</v>
      </c>
      <c r="F100" s="118">
        <v>1062767</v>
      </c>
    </row>
    <row r="101" spans="2:6" ht="12.75">
      <c r="B101" s="129" t="s">
        <v>247</v>
      </c>
      <c r="C101" s="120" t="s">
        <v>119</v>
      </c>
      <c r="D101" s="146"/>
      <c r="E101" s="146" t="s">
        <v>60</v>
      </c>
      <c r="F101" s="121">
        <v>1062767</v>
      </c>
    </row>
    <row r="102" spans="2:6" ht="12.75">
      <c r="B102" s="141" t="s">
        <v>148</v>
      </c>
      <c r="C102" s="58" t="s">
        <v>119</v>
      </c>
      <c r="D102" s="58" t="s">
        <v>172</v>
      </c>
      <c r="E102" s="50"/>
      <c r="F102" s="112">
        <f>F103</f>
        <v>2000000</v>
      </c>
    </row>
    <row r="103" spans="2:6" ht="12.75">
      <c r="B103" s="129" t="s">
        <v>148</v>
      </c>
      <c r="C103" s="123" t="s">
        <v>119</v>
      </c>
      <c r="D103" s="123" t="s">
        <v>172</v>
      </c>
      <c r="E103" s="131" t="s">
        <v>110</v>
      </c>
      <c r="F103" s="126">
        <f>F104</f>
        <v>2000000</v>
      </c>
    </row>
    <row r="104" spans="2:6" ht="12.75">
      <c r="B104" s="129" t="s">
        <v>148</v>
      </c>
      <c r="C104" s="58" t="s">
        <v>119</v>
      </c>
      <c r="D104" s="58" t="s">
        <v>172</v>
      </c>
      <c r="E104" s="50" t="s">
        <v>60</v>
      </c>
      <c r="F104" s="112">
        <v>2000000</v>
      </c>
    </row>
    <row r="105" spans="2:6" ht="12.75">
      <c r="B105" s="129"/>
      <c r="C105" s="58"/>
      <c r="D105" s="58"/>
      <c r="E105" s="50"/>
      <c r="F105" s="112"/>
    </row>
    <row r="106" spans="2:6" ht="12.75">
      <c r="B106" s="171"/>
      <c r="C106" s="58"/>
      <c r="D106" s="58"/>
      <c r="E106" s="50"/>
      <c r="F106" s="112"/>
    </row>
    <row r="107" spans="2:6" ht="12.75">
      <c r="B107" s="171"/>
      <c r="C107" s="58"/>
      <c r="D107" s="58"/>
      <c r="E107" s="50"/>
      <c r="F107" s="112"/>
    </row>
    <row r="108" spans="2:6" ht="12.75">
      <c r="B108" s="72" t="s">
        <v>133</v>
      </c>
      <c r="C108" s="57" t="s">
        <v>129</v>
      </c>
      <c r="D108" s="57"/>
      <c r="E108" s="149"/>
      <c r="F108" s="108"/>
    </row>
    <row r="109" spans="2:6" ht="12.75">
      <c r="B109" s="96" t="s">
        <v>136</v>
      </c>
      <c r="C109" s="97" t="s">
        <v>11</v>
      </c>
      <c r="D109" s="97"/>
      <c r="E109" s="150"/>
      <c r="F109" s="151">
        <f>F110+F115+F121</f>
        <v>14766700</v>
      </c>
    </row>
    <row r="110" spans="2:6" ht="12.75">
      <c r="B110" s="33" t="s">
        <v>315</v>
      </c>
      <c r="C110" s="58" t="s">
        <v>11</v>
      </c>
      <c r="D110" s="58" t="s">
        <v>67</v>
      </c>
      <c r="E110" s="50"/>
      <c r="F110" s="152">
        <v>6000000</v>
      </c>
    </row>
    <row r="111" spans="2:6" ht="12.75">
      <c r="B111" s="156" t="s">
        <v>248</v>
      </c>
      <c r="C111" s="58" t="s">
        <v>11</v>
      </c>
      <c r="D111" s="58" t="s">
        <v>116</v>
      </c>
      <c r="E111" s="50"/>
      <c r="F111" s="118">
        <f>F112</f>
        <v>6000000</v>
      </c>
    </row>
    <row r="112" spans="2:6" ht="25.5">
      <c r="B112" s="156" t="s">
        <v>250</v>
      </c>
      <c r="C112" s="58" t="s">
        <v>11</v>
      </c>
      <c r="D112" s="58" t="s">
        <v>68</v>
      </c>
      <c r="E112" s="50"/>
      <c r="F112" s="118">
        <f>F113</f>
        <v>6000000</v>
      </c>
    </row>
    <row r="113" spans="2:6" ht="25.5">
      <c r="B113" s="156" t="s">
        <v>250</v>
      </c>
      <c r="C113" s="123" t="s">
        <v>11</v>
      </c>
      <c r="D113" s="123" t="s">
        <v>68</v>
      </c>
      <c r="E113" s="131" t="s">
        <v>112</v>
      </c>
      <c r="F113" s="126">
        <f>F114</f>
        <v>6000000</v>
      </c>
    </row>
    <row r="114" spans="2:6" ht="25.5">
      <c r="B114" s="156" t="s">
        <v>250</v>
      </c>
      <c r="C114" s="58" t="s">
        <v>11</v>
      </c>
      <c r="D114" s="58" t="s">
        <v>68</v>
      </c>
      <c r="E114" s="50" t="s">
        <v>69</v>
      </c>
      <c r="F114" s="118">
        <v>6000000</v>
      </c>
    </row>
    <row r="115" spans="2:6" ht="25.5">
      <c r="B115" s="156" t="s">
        <v>249</v>
      </c>
      <c r="C115" s="58" t="s">
        <v>11</v>
      </c>
      <c r="D115" s="58" t="s">
        <v>70</v>
      </c>
      <c r="E115" s="50"/>
      <c r="F115" s="152">
        <v>7466700</v>
      </c>
    </row>
    <row r="116" spans="2:6" ht="12.75">
      <c r="B116" s="156" t="s">
        <v>251</v>
      </c>
      <c r="C116" s="58" t="s">
        <v>11</v>
      </c>
      <c r="D116" s="58" t="s">
        <v>71</v>
      </c>
      <c r="E116" s="50"/>
      <c r="F116" s="118">
        <f>F117</f>
        <v>7466700</v>
      </c>
    </row>
    <row r="117" spans="2:6" ht="12.75">
      <c r="B117" s="156" t="s">
        <v>251</v>
      </c>
      <c r="C117" s="123" t="s">
        <v>11</v>
      </c>
      <c r="D117" s="123" t="s">
        <v>71</v>
      </c>
      <c r="E117" s="131" t="s">
        <v>112</v>
      </c>
      <c r="F117" s="126">
        <f>F118</f>
        <v>7466700</v>
      </c>
    </row>
    <row r="118" spans="2:6" ht="12.75">
      <c r="B118" s="156" t="s">
        <v>251</v>
      </c>
      <c r="C118" s="58" t="s">
        <v>11</v>
      </c>
      <c r="D118" s="58" t="s">
        <v>71</v>
      </c>
      <c r="E118" s="50" t="s">
        <v>69</v>
      </c>
      <c r="F118" s="118">
        <v>7466700</v>
      </c>
    </row>
    <row r="119" spans="2:6" ht="25.5">
      <c r="B119" s="156" t="s">
        <v>317</v>
      </c>
      <c r="C119" s="58" t="s">
        <v>11</v>
      </c>
      <c r="D119" s="58" t="s">
        <v>278</v>
      </c>
      <c r="E119" s="50" t="s">
        <v>69</v>
      </c>
      <c r="F119" s="118"/>
    </row>
    <row r="120" spans="2:6" ht="25.5">
      <c r="B120" s="156" t="s">
        <v>290</v>
      </c>
      <c r="C120" s="58" t="s">
        <v>11</v>
      </c>
      <c r="D120" s="58" t="s">
        <v>280</v>
      </c>
      <c r="E120" s="50" t="s">
        <v>69</v>
      </c>
      <c r="F120" s="118"/>
    </row>
    <row r="121" spans="2:6" ht="25.5">
      <c r="B121" s="157" t="s">
        <v>324</v>
      </c>
      <c r="C121" s="113" t="s">
        <v>11</v>
      </c>
      <c r="D121" s="113" t="s">
        <v>173</v>
      </c>
      <c r="E121" s="114"/>
      <c r="F121" s="152" t="str">
        <f>F122</f>
        <v>1300000,0</v>
      </c>
    </row>
    <row r="122" spans="2:6" ht="12.75">
      <c r="B122" s="47" t="s">
        <v>208</v>
      </c>
      <c r="C122" s="113" t="s">
        <v>11</v>
      </c>
      <c r="D122" s="113" t="s">
        <v>174</v>
      </c>
      <c r="E122" s="114"/>
      <c r="F122" s="118" t="str">
        <f>F123</f>
        <v>1300000,0</v>
      </c>
    </row>
    <row r="123" spans="2:6" ht="12.75">
      <c r="B123" s="47" t="s">
        <v>208</v>
      </c>
      <c r="C123" s="123" t="s">
        <v>11</v>
      </c>
      <c r="D123" s="123" t="s">
        <v>174</v>
      </c>
      <c r="E123" s="131" t="s">
        <v>110</v>
      </c>
      <c r="F123" s="126" t="str">
        <f>F124</f>
        <v>1300000,0</v>
      </c>
    </row>
    <row r="124" spans="2:6" ht="12.75">
      <c r="B124" s="47" t="s">
        <v>208</v>
      </c>
      <c r="C124" s="58" t="s">
        <v>11</v>
      </c>
      <c r="D124" s="58" t="s">
        <v>174</v>
      </c>
      <c r="E124" s="50" t="s">
        <v>60</v>
      </c>
      <c r="F124" s="118" t="s">
        <v>85</v>
      </c>
    </row>
    <row r="125" spans="2:6" ht="12.75">
      <c r="B125" s="33" t="s">
        <v>134</v>
      </c>
      <c r="C125" s="58" t="s">
        <v>149</v>
      </c>
      <c r="D125" s="58"/>
      <c r="E125" s="50"/>
      <c r="F125" s="118"/>
    </row>
    <row r="126" spans="2:6" ht="12.75">
      <c r="B126" s="33" t="s">
        <v>301</v>
      </c>
      <c r="C126" s="58" t="s">
        <v>292</v>
      </c>
      <c r="D126" s="58" t="s">
        <v>64</v>
      </c>
      <c r="E126" s="50"/>
      <c r="F126" s="118"/>
    </row>
    <row r="127" spans="2:6" ht="12.75">
      <c r="B127" s="33" t="s">
        <v>151</v>
      </c>
      <c r="C127" s="58" t="s">
        <v>292</v>
      </c>
      <c r="D127" s="58" t="s">
        <v>293</v>
      </c>
      <c r="E127" s="50" t="s">
        <v>294</v>
      </c>
      <c r="F127" s="118"/>
    </row>
    <row r="128" spans="2:6" ht="12.75">
      <c r="B128" s="160"/>
      <c r="C128" s="58" t="s">
        <v>292</v>
      </c>
      <c r="D128" s="58" t="s">
        <v>293</v>
      </c>
      <c r="E128" s="50" t="s">
        <v>295</v>
      </c>
      <c r="F128" s="118"/>
    </row>
    <row r="129" spans="2:6" ht="12.75">
      <c r="B129" s="134" t="s">
        <v>137</v>
      </c>
      <c r="C129" s="109" t="s">
        <v>123</v>
      </c>
      <c r="D129" s="109"/>
      <c r="E129" s="109"/>
      <c r="F129" s="103">
        <v>84068.49</v>
      </c>
    </row>
    <row r="130" spans="2:6" ht="25.5">
      <c r="B130" s="78" t="s">
        <v>150</v>
      </c>
      <c r="C130" s="106" t="s">
        <v>123</v>
      </c>
      <c r="D130" s="106" t="s">
        <v>140</v>
      </c>
      <c r="E130" s="52"/>
      <c r="F130" s="121">
        <v>84068.49</v>
      </c>
    </row>
    <row r="131" spans="2:6" ht="25.5">
      <c r="B131" s="78" t="s">
        <v>150</v>
      </c>
      <c r="C131" s="132" t="s">
        <v>123</v>
      </c>
      <c r="D131" s="132" t="s">
        <v>124</v>
      </c>
      <c r="E131" s="132" t="s">
        <v>350</v>
      </c>
      <c r="F131" s="159">
        <v>84068.49</v>
      </c>
    </row>
    <row r="132" spans="2:6" ht="12.75">
      <c r="B132" s="288"/>
      <c r="C132" s="120" t="s">
        <v>123</v>
      </c>
      <c r="D132" s="120" t="s">
        <v>124</v>
      </c>
      <c r="E132" s="120" t="s">
        <v>350</v>
      </c>
      <c r="F132" s="289">
        <v>84068.49</v>
      </c>
    </row>
    <row r="133" spans="2:6" ht="15.75">
      <c r="B133" s="43" t="s">
        <v>135</v>
      </c>
      <c r="C133" s="57"/>
      <c r="D133" s="158"/>
      <c r="E133" s="149"/>
      <c r="F133" s="152"/>
    </row>
    <row r="134" spans="2:6" ht="12.75">
      <c r="B134" s="96" t="s">
        <v>73</v>
      </c>
      <c r="C134" s="109" t="s">
        <v>40</v>
      </c>
      <c r="D134" s="109"/>
      <c r="E134" s="109"/>
      <c r="F134" s="140">
        <f>F135+F139+F141</f>
        <v>10313700</v>
      </c>
    </row>
    <row r="135" spans="2:6" ht="25.5">
      <c r="B135" s="138" t="s">
        <v>318</v>
      </c>
      <c r="C135" s="55" t="s">
        <v>40</v>
      </c>
      <c r="D135" s="55" t="s">
        <v>74</v>
      </c>
      <c r="E135" s="55"/>
      <c r="F135" s="105">
        <v>8968700</v>
      </c>
    </row>
    <row r="136" spans="2:6" ht="12.75">
      <c r="B136" s="138" t="s">
        <v>252</v>
      </c>
      <c r="C136" s="55" t="s">
        <v>40</v>
      </c>
      <c r="D136" s="55" t="s">
        <v>117</v>
      </c>
      <c r="E136" s="55"/>
      <c r="F136" s="105">
        <v>8968700</v>
      </c>
    </row>
    <row r="137" spans="2:6" ht="25.5">
      <c r="B137" s="138" t="s">
        <v>253</v>
      </c>
      <c r="C137" s="55" t="s">
        <v>40</v>
      </c>
      <c r="D137" s="55" t="s">
        <v>118</v>
      </c>
      <c r="E137" s="55" t="s">
        <v>75</v>
      </c>
      <c r="F137" s="105">
        <v>8968700</v>
      </c>
    </row>
    <row r="138" spans="2:6" ht="25.5">
      <c r="B138" s="138" t="s">
        <v>253</v>
      </c>
      <c r="C138" s="124" t="s">
        <v>40</v>
      </c>
      <c r="D138" s="124" t="s">
        <v>118</v>
      </c>
      <c r="E138" s="124" t="s">
        <v>256</v>
      </c>
      <c r="F138" s="128">
        <v>8968700</v>
      </c>
    </row>
    <row r="139" spans="2:6" ht="25.5">
      <c r="B139" s="138" t="s">
        <v>254</v>
      </c>
      <c r="C139" s="55" t="s">
        <v>40</v>
      </c>
      <c r="D139" s="132" t="s">
        <v>212</v>
      </c>
      <c r="E139" s="55" t="s">
        <v>75</v>
      </c>
      <c r="F139" s="105">
        <f>F140</f>
        <v>845000</v>
      </c>
    </row>
    <row r="140" spans="2:6" ht="38.25">
      <c r="B140" s="138" t="s">
        <v>327</v>
      </c>
      <c r="C140" s="55" t="s">
        <v>40</v>
      </c>
      <c r="D140" s="132" t="s">
        <v>212</v>
      </c>
      <c r="E140" s="55" t="s">
        <v>255</v>
      </c>
      <c r="F140" s="105">
        <v>845000</v>
      </c>
    </row>
    <row r="141" spans="2:6" ht="12.75">
      <c r="B141" s="129" t="s">
        <v>225</v>
      </c>
      <c r="C141" s="124" t="s">
        <v>40</v>
      </c>
      <c r="D141" s="124" t="s">
        <v>175</v>
      </c>
      <c r="E141" s="124" t="s">
        <v>110</v>
      </c>
      <c r="F141" s="128">
        <f>F142</f>
        <v>500000</v>
      </c>
    </row>
    <row r="142" spans="2:6" ht="12.75">
      <c r="B142" s="129" t="s">
        <v>225</v>
      </c>
      <c r="C142" s="55" t="s">
        <v>40</v>
      </c>
      <c r="D142" s="55" t="s">
        <v>175</v>
      </c>
      <c r="E142" s="55" t="s">
        <v>60</v>
      </c>
      <c r="F142" s="105">
        <v>500000</v>
      </c>
    </row>
    <row r="143" spans="2:6" ht="12.75">
      <c r="B143" s="168" t="s">
        <v>305</v>
      </c>
      <c r="C143" s="55" t="s">
        <v>302</v>
      </c>
      <c r="D143" s="55" t="s">
        <v>64</v>
      </c>
      <c r="E143" s="55"/>
      <c r="F143" s="105"/>
    </row>
    <row r="144" spans="2:6" ht="12.75">
      <c r="B144" s="31" t="s">
        <v>35</v>
      </c>
      <c r="C144" s="55"/>
      <c r="D144" s="54"/>
      <c r="E144" s="56"/>
      <c r="F144" s="111">
        <f>F10+F16+F22+F23+F31+F32+F33+F39+F52+F57+F61+F79+F83+F109+F129+F134</f>
        <v>74939753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Гордеева В.П.</cp:lastModifiedBy>
  <cp:lastPrinted>2015-03-17T00:40:48Z</cp:lastPrinted>
  <dcterms:created xsi:type="dcterms:W3CDTF">1996-10-08T23:32:33Z</dcterms:created>
  <dcterms:modified xsi:type="dcterms:W3CDTF">2015-03-17T01:24:00Z</dcterms:modified>
  <cp:category/>
  <cp:version/>
  <cp:contentType/>
  <cp:contentStatus/>
</cp:coreProperties>
</file>