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№4" sheetId="1" r:id="rId1"/>
    <sheet name="№ 6" sheetId="2" r:id="rId2"/>
    <sheet name="№5" sheetId="3" r:id="rId3"/>
    <sheet name="№7" sheetId="4" r:id="rId4"/>
    <sheet name="№8" sheetId="5" r:id="rId5"/>
    <sheet name="№9" sheetId="6" r:id="rId6"/>
    <sheet name="№10" sheetId="7" r:id="rId7"/>
    <sheet name="№11" sheetId="8" r:id="rId8"/>
  </sheets>
  <definedNames/>
  <calcPr fullCalcOnLoad="1"/>
</workbook>
</file>

<file path=xl/sharedStrings.xml><?xml version="1.0" encoding="utf-8"?>
<sst xmlns="http://schemas.openxmlformats.org/spreadsheetml/2006/main" count="3035" uniqueCount="566">
  <si>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</si>
  <si>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</si>
  <si>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</si>
  <si>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</si>
  <si>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</si>
  <si>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</si>
  <si>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Налоги на имущество</t>
  </si>
  <si>
    <t>Земельный налог</t>
  </si>
  <si>
    <t>0103</t>
  </si>
  <si>
    <t>0104</t>
  </si>
  <si>
    <t>Резервный фонд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</si>
  <si>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</si>
  <si>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</si>
  <si>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</si>
  <si>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</si>
  <si>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</si>
  <si>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182 1 01 02000 10 0000 110</t>
  </si>
  <si>
    <t>Налоги  на совокупный доход</t>
  </si>
  <si>
    <t>0503</t>
  </si>
  <si>
    <t>182 1 05 00000 00 0000 0000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</si>
  <si>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</si>
  <si>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</si>
  <si>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</si>
  <si>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</si>
  <si>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</si>
  <si>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</si>
  <si>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</si>
  <si>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</si>
  <si>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>182 1 01 02010 01 1000 110</t>
  </si>
  <si>
    <t xml:space="preserve">182 1 01 02030 01 1000 110 </t>
  </si>
  <si>
    <t>182 1 05 03000 01 1000 110</t>
  </si>
  <si>
    <t>182 1 06 06023 10 1000 110</t>
  </si>
  <si>
    <t>182 1 06 06013 10 1000 110</t>
  </si>
  <si>
    <t>Другие вопросы в области национальной экономики</t>
  </si>
  <si>
    <t>0102</t>
  </si>
  <si>
    <t>0500</t>
  </si>
  <si>
    <t>0100</t>
  </si>
  <si>
    <t>ведомства</t>
  </si>
  <si>
    <t>182 1 06 06000 10 1000 110</t>
  </si>
  <si>
    <t>018 2 02  01001 10 0099 151</t>
  </si>
  <si>
    <t>182 1 06 01030 10  1000 110</t>
  </si>
  <si>
    <t xml:space="preserve">Земельный налог, взимаемый по ставкам  установ- </t>
  </si>
  <si>
    <t>ленным подпунктом 2 пункта 1 статьи 394 НК РФ</t>
  </si>
  <si>
    <t xml:space="preserve">Доходы , получаемые в виде арендной платы за  </t>
  </si>
  <si>
    <t xml:space="preserve">зем.участки  гос. собственность  на которые </t>
  </si>
  <si>
    <t>не разграничена и которые  расположены  в гра-</t>
  </si>
  <si>
    <t xml:space="preserve">ницах поселений, а также средства от продажи </t>
  </si>
  <si>
    <t>права  на заключение договоров аренды зем.уч-в</t>
  </si>
  <si>
    <t>бюджетной системы Российской Федерации</t>
  </si>
  <si>
    <t>018 2 02  00000 00 0000 151</t>
  </si>
  <si>
    <t xml:space="preserve">ВСЕГО </t>
  </si>
  <si>
    <t>Доходы от перечисления части прибыли , остающей-</t>
  </si>
  <si>
    <t>018</t>
  </si>
  <si>
    <t xml:space="preserve"> ДОХОДЫ </t>
  </si>
  <si>
    <t xml:space="preserve">Субвенция  местным бюджетам на выполнение </t>
  </si>
  <si>
    <t>018 2 02  03024 10 0000 151</t>
  </si>
  <si>
    <t>Налог  на имущество физических лиц, взим-й по ставкам</t>
  </si>
  <si>
    <t>прим-м к объектам налогообложения, расположенным</t>
  </si>
  <si>
    <t>в границах поселений</t>
  </si>
  <si>
    <t>Безвозмездные поступления от других бюджетов</t>
  </si>
  <si>
    <t>182 1 01 02020 01 1000 110</t>
  </si>
  <si>
    <t>115 114 00000 10 0000 000</t>
  </si>
  <si>
    <t xml:space="preserve">Собственные доходы  (налоговые </t>
  </si>
  <si>
    <t>и неналоговые)</t>
  </si>
  <si>
    <t>1102</t>
  </si>
  <si>
    <t>0113</t>
  </si>
  <si>
    <t>0111</t>
  </si>
  <si>
    <t xml:space="preserve">Налог на доходы физических лиц, с доходов, источником </t>
  </si>
  <si>
    <t>182 1 01 02010 01 2000 110</t>
  </si>
  <si>
    <t xml:space="preserve">которых является налоговый агент, за исключением </t>
  </si>
  <si>
    <t>182 1 01 02010 01 3000 110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</si>
  <si>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</si>
  <si>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</si>
  <si>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</si>
  <si>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</si>
  <si>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</si>
  <si>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</si>
  <si>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</si>
  <si>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</si>
  <si>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</si>
  <si>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</si>
  <si>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</si>
  <si>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182 105 03010 01 1000 110</t>
  </si>
  <si>
    <t>182 1 06 06013 10 2000 110</t>
  </si>
  <si>
    <t>182 1 06 06013 10 3000 110</t>
  </si>
  <si>
    <t>182 1 06 06023 10 2000 110</t>
  </si>
  <si>
    <t>Доходы от использования имущества.</t>
  </si>
  <si>
    <t>Прочие поступления от использования  имущества,</t>
  </si>
  <si>
    <t>находящегося в собственности поселения</t>
  </si>
  <si>
    <t xml:space="preserve">Доходы от продажи материальных и нематериальных </t>
  </si>
  <si>
    <t xml:space="preserve"> активов</t>
  </si>
  <si>
    <t>расположены в границах поселений</t>
  </si>
  <si>
    <t>018 2 02 04999 10 0000 151</t>
  </si>
  <si>
    <t>Прочие межбюджетные трансферты  бюджетам</t>
  </si>
  <si>
    <t>поселений</t>
  </si>
  <si>
    <t xml:space="preserve">Прочие межбюджетные трансферты бюджетам  </t>
  </si>
  <si>
    <t>гос.полномочий по работе административной комиссии</t>
  </si>
  <si>
    <t xml:space="preserve">018 117 05050 10 0000 180  </t>
  </si>
  <si>
    <t>Прочие неналоговые доходы бюджетов поселений</t>
  </si>
  <si>
    <t>субвенций и иных межбюджетных трансфертов, имею-</t>
  </si>
  <si>
    <t>щих целевое назначение, прошлых лет из бюд-та  района</t>
  </si>
  <si>
    <t xml:space="preserve">018 2 19 05000 10 0000 151  </t>
  </si>
  <si>
    <t>Возврат остатков субсидий, субвенций  и иных м.т.</t>
  </si>
  <si>
    <t>имеющих целевое назначение , из бюджетов поселений</t>
  </si>
  <si>
    <t>0409</t>
  </si>
  <si>
    <t xml:space="preserve">    Ведомственная структура расходов   бюджета  поселка  Березовка Березовского района Красноярского края на  </t>
  </si>
  <si>
    <t>2015 год</t>
  </si>
  <si>
    <t xml:space="preserve">доходов , в соответствии ст.227.1, 228 НК РФ  </t>
  </si>
  <si>
    <t>ВСЕГО ДОХОДЫ</t>
  </si>
  <si>
    <t>240</t>
  </si>
  <si>
    <t>8118021</t>
  </si>
  <si>
    <t>120</t>
  </si>
  <si>
    <t>110</t>
  </si>
  <si>
    <t>8510000</t>
  </si>
  <si>
    <t>8518023</t>
  </si>
  <si>
    <t>9118011</t>
  </si>
  <si>
    <t>ЖИЛИЩНО-КОММУНАЛЬНОЕ ХОЗЯЙСТВО</t>
  </si>
  <si>
    <t>0800000</t>
  </si>
  <si>
    <t>0818063</t>
  </si>
  <si>
    <t>610</t>
  </si>
  <si>
    <t>0830000</t>
  </si>
  <si>
    <t>0838064</t>
  </si>
  <si>
    <t>1100</t>
  </si>
  <si>
    <t xml:space="preserve">Массовый спорт </t>
  </si>
  <si>
    <t>0900000</t>
  </si>
  <si>
    <t>620</t>
  </si>
  <si>
    <t>2016 год</t>
  </si>
  <si>
    <t xml:space="preserve">Муниципальная программа  " Повышение качества жизни и прочие мероприятия на территории поселка Березовка  на 2014-2016 годы 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</si>
  <si>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культуры, спорта, молодежной политики" поселка Березовка на 2014-2016 годы </t>
  </si>
  <si>
    <t xml:space="preserve">Функционирование высшего должностного лица поселка Березовка </t>
  </si>
  <si>
    <t xml:space="preserve">Функционирование законодательного органа поселка Березовка </t>
  </si>
  <si>
    <t>8110000</t>
  </si>
  <si>
    <t xml:space="preserve">Функционирование  администрации поселка Березовка </t>
  </si>
  <si>
    <t xml:space="preserve">Непрограммные расходы Администрации поселка Березовка   </t>
  </si>
  <si>
    <t xml:space="preserve">Другие государственные расходы </t>
  </si>
  <si>
    <t>9100000</t>
  </si>
  <si>
    <t>0700000</t>
  </si>
  <si>
    <t>0710000</t>
  </si>
  <si>
    <t>0720000</t>
  </si>
  <si>
    <t>1300000,0</t>
  </si>
  <si>
    <t xml:space="preserve">Код </t>
  </si>
  <si>
    <t xml:space="preserve">Раздел </t>
  </si>
  <si>
    <t xml:space="preserve">№ </t>
  </si>
  <si>
    <t>строки</t>
  </si>
  <si>
    <t>Распределение бюджетных ассигнований по разделам и подразделам бюджетной классификации расходов</t>
  </si>
  <si>
    <t xml:space="preserve">   Наименование показателя бюджетной классификации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</si>
  <si>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</si>
  <si>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</si>
  <si>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</si>
  <si>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</si>
  <si>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</si>
  <si>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</si>
  <si>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</si>
  <si>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</si>
  <si>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</si>
  <si>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</si>
  <si>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</si>
  <si>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</si>
  <si>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</si>
  <si>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</si>
  <si>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</si>
  <si>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</si>
  <si>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</si>
  <si>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 xml:space="preserve">                                                                                                                                                      Приложение 7</t>
  </si>
  <si>
    <t xml:space="preserve">Дорожный фонд </t>
  </si>
  <si>
    <t>Распределение бюджетных ассигнований по разделам, подразделам, целевым статьям ( муниципальных программ поселка</t>
  </si>
  <si>
    <t>200</t>
  </si>
  <si>
    <t>100</t>
  </si>
  <si>
    <t>600</t>
  </si>
  <si>
    <t>8518514</t>
  </si>
  <si>
    <t>8600000</t>
  </si>
  <si>
    <t>8610000</t>
  </si>
  <si>
    <t>0810000</t>
  </si>
  <si>
    <t>0910000</t>
  </si>
  <si>
    <t>0918062</t>
  </si>
  <si>
    <t>0505</t>
  </si>
  <si>
    <t xml:space="preserve">Безопасность дорожного движения </t>
  </si>
  <si>
    <t xml:space="preserve">Расходы по софинансированию </t>
  </si>
  <si>
    <t>0720001</t>
  </si>
  <si>
    <t>870</t>
  </si>
  <si>
    <t>0710005</t>
  </si>
  <si>
    <t>Мероприятия  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</si>
  <si>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Мероприятия в рамках муниципальной программы " Культура поселка Березовка " на 2014-2016 годы</t>
  </si>
  <si>
    <t>1006</t>
  </si>
  <si>
    <t>8518025</t>
  </si>
  <si>
    <t>Дорожное хозяйство (дорожные фонды)</t>
  </si>
  <si>
    <t>Благоустройство</t>
  </si>
  <si>
    <t>Другие вопросы в области ЖКХ</t>
  </si>
  <si>
    <t>0400</t>
  </si>
  <si>
    <t>0800</t>
  </si>
  <si>
    <t>Социальное обеспечение населения</t>
  </si>
  <si>
    <t>1</t>
  </si>
  <si>
    <t>ОБЩЕГОСУДАРСТВЕННЫЕ РАСХОДЫ</t>
  </si>
  <si>
    <t>НАЦИОНАЛЬНАЯ ЭКОНОМИКА</t>
  </si>
  <si>
    <t>КУЛЬТУРА, КИНЕМАТОГРАФИЯ</t>
  </si>
  <si>
    <t>СОЦИАЛЬНАЯ ПОЛИТИКА</t>
  </si>
  <si>
    <t>ФИЗИЧЕСКАЯ КУЛЬТУРА И СПОРТ</t>
  </si>
  <si>
    <t>Культура</t>
  </si>
  <si>
    <t>Другие вопросы в области социальной политики</t>
  </si>
  <si>
    <t>ВСЕГО:</t>
  </si>
  <si>
    <t>8100000</t>
  </si>
  <si>
    <t>Непрограммные расходы Березовского поселкового Совета депутатов</t>
  </si>
  <si>
    <t>8500000</t>
  </si>
  <si>
    <t>руб</t>
  </si>
  <si>
    <t>9110000</t>
  </si>
  <si>
    <t>800</t>
  </si>
  <si>
    <t>Резервные средства</t>
  </si>
  <si>
    <t>Субвенция бюджету муниципального образования  на выполнение государственных полномочий по созданию и обеспечению деятельности административных комиссий</t>
  </si>
  <si>
    <t>Непрограммные расходы Муниципального казенного учреждения "Централизованная бухгалтерия муниципального образования поселок Березовка"</t>
  </si>
  <si>
    <t>Функционирование Муниципального казенного учреждения "Централизованная бухгалтерия муниципального образования поселок Березовка"</t>
  </si>
  <si>
    <t>Мероприятия по жилищно-коммунальному хозяйству  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</si>
  <si>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</si>
  <si>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>Содержание сетей</t>
  </si>
  <si>
    <t>Прочее муниципальное имущество</t>
  </si>
  <si>
    <t>1000</t>
  </si>
  <si>
    <t>Передача полномочий по признагию граждан малоимущими в рамках непрограммных расходов Администрации поселка Березовка</t>
  </si>
  <si>
    <t>Распределение бюджетных ассигнований по целевым статьям ( муниципальных программ поселка</t>
  </si>
  <si>
    <t>Непрограммые расходы Администрации поселка Березовка</t>
  </si>
  <si>
    <t>Передача полномочий по признанию граждан малоимущими в рамках непрограммных расходов Администрации поселка Березовка</t>
  </si>
  <si>
    <t xml:space="preserve">Высшее должностное лицо в рамках непрограммых расходов </t>
  </si>
  <si>
    <t xml:space="preserve">Председатель  Совета депутатов </t>
  </si>
  <si>
    <t>8118024</t>
  </si>
  <si>
    <t xml:space="preserve">Непрограммные расходы администрации    </t>
  </si>
  <si>
    <t xml:space="preserve">Функционирование администрации </t>
  </si>
  <si>
    <t xml:space="preserve">Руководство и управление  в сфере установленных решений органов государственной (муниципальной) власти </t>
  </si>
  <si>
    <t xml:space="preserve">Резервный фонд  </t>
  </si>
  <si>
    <t>8518011</t>
  </si>
  <si>
    <t>Функционирование администрации поселка Березовка</t>
  </si>
  <si>
    <t xml:space="preserve">Непрограммные расходы администрации поселка Березовка  </t>
  </si>
  <si>
    <t>0728003</t>
  </si>
  <si>
    <t>0728004</t>
  </si>
  <si>
    <t>0718001</t>
  </si>
  <si>
    <t>0718003</t>
  </si>
  <si>
    <t>0718004</t>
  </si>
  <si>
    <t>0718005</t>
  </si>
  <si>
    <t>0798001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</si>
  <si>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</si>
  <si>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0798000</t>
  </si>
  <si>
    <t>0798005</t>
  </si>
  <si>
    <t>0890000</t>
  </si>
  <si>
    <t>0898001</t>
  </si>
  <si>
    <t>0998002</t>
  </si>
  <si>
    <t>9118514</t>
  </si>
  <si>
    <t>244</t>
  </si>
  <si>
    <t>121</t>
  </si>
  <si>
    <t>8618062</t>
  </si>
  <si>
    <t>111</t>
  </si>
  <si>
    <t>8110024</t>
  </si>
  <si>
    <t xml:space="preserve">Высшее должностное лицо </t>
  </si>
  <si>
    <t>Высшее должностное лицо</t>
  </si>
  <si>
    <t xml:space="preserve">Обеспечение деятельности (оказание услуг) подведомственных учреждений  </t>
  </si>
  <si>
    <t>0728001</t>
  </si>
  <si>
    <t>Ремонт и содержание дорог</t>
  </si>
  <si>
    <t>Расходы  на софинансирование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</si>
  <si>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</si>
  <si>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</si>
  <si>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</si>
  <si>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</si>
  <si>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</si>
  <si>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</si>
  <si>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МКУ ЦБМО п. Березовка </t>
  </si>
  <si>
    <t>0309</t>
  </si>
  <si>
    <t>0798018</t>
  </si>
  <si>
    <t xml:space="preserve">Мероприятия в области  охраны водных объектов </t>
  </si>
  <si>
    <t xml:space="preserve">Противопаводковые мероприятия </t>
  </si>
  <si>
    <t xml:space="preserve">Мероприятия по пожарной безопасности   </t>
  </si>
  <si>
    <t xml:space="preserve">Обеспечение первичных мер пожарной безопасности </t>
  </si>
  <si>
    <t>0310</t>
  </si>
  <si>
    <t xml:space="preserve">Расходы на прочее благоустройство </t>
  </si>
  <si>
    <t>Мероприятия  в области ЖКХ</t>
  </si>
  <si>
    <t>Обеспечение деятельности(оказание услуг) подведомственных учреждений (библиотека)</t>
  </si>
  <si>
    <t>Обеспечение деятельности(оказание услуг) подведомственных учреждений (ДК)</t>
  </si>
  <si>
    <t>Мероприятия в области культуры</t>
  </si>
  <si>
    <t>Обеспечение деятельности (оказание услуг) подведомственных учреждений   СЦ " Резерв"</t>
  </si>
  <si>
    <t xml:space="preserve"> Спортивные мероприятия  </t>
  </si>
  <si>
    <t xml:space="preserve">Мероприятия по реализации комплекса мероприятияй , обеспечивающих организацию трудового отряда </t>
  </si>
  <si>
    <t>0858001</t>
  </si>
  <si>
    <t xml:space="preserve">Председатель Совета депутатов </t>
  </si>
  <si>
    <t>Мероприятия в области охраны водных объектов</t>
  </si>
  <si>
    <t xml:space="preserve">Мероприятия по пожарной безопасности </t>
  </si>
  <si>
    <t>Мероприятия по землеустройству, землепользованию, проектированию</t>
  </si>
  <si>
    <t xml:space="preserve">Прочее муниципальное имущество </t>
  </si>
  <si>
    <t>Обеспечение деятельности ( оказание услуг) подведомственных учреждений  СЦ " Резерв"</t>
  </si>
  <si>
    <t xml:space="preserve">Руководство и управление в сфере установленных функций органов государственной  (муниципальной) власти  </t>
  </si>
  <si>
    <t xml:space="preserve">Мероприятия по реализации комплекса мероприятий , обеспечивающих организацию трудового отряда </t>
  </si>
  <si>
    <t xml:space="preserve">Руководство и управление  в сфере установленных функций органов  государственной  (муниципальной) власти </t>
  </si>
  <si>
    <t xml:space="preserve">Резервный фонд </t>
  </si>
  <si>
    <t xml:space="preserve">Обеспечение деятельности ( оказание услуг) подведомственных учреждений </t>
  </si>
  <si>
    <t>Субвенция бюджетам муниципальных образований  на выполнение гос. полномочий  по созданию и обеспечению деятельности административных комиссий</t>
  </si>
  <si>
    <t>НАЦИОНАЛЬНАЯ БЕЗОПАСНОСТЬ И ПРАВООХРАНИТЕЛЬНАЯ ДЕЯТЕЛЬНОСТЬ</t>
  </si>
  <si>
    <t xml:space="preserve">Защита населения  и территории от последствий  ЧС природного и техногенного характера  </t>
  </si>
  <si>
    <t>0790000</t>
  </si>
  <si>
    <t xml:space="preserve">Подпрограмма " Дороги поселка Березовка " </t>
  </si>
  <si>
    <t xml:space="preserve">Мероприятие Безопасность дорожного движения </t>
  </si>
  <si>
    <t xml:space="preserve">расходы  по софинсированию </t>
  </si>
  <si>
    <t>Мероприятия  по землеустрйству, землепользованию, проектированию</t>
  </si>
  <si>
    <t xml:space="preserve">Расходы на ОЗЕЛЕНЕНИЕ   </t>
  </si>
  <si>
    <t>Расходы на СОДЕРЖАНИЕ МЕСТ ЗАХОРОНЕНИЙ</t>
  </si>
  <si>
    <t xml:space="preserve">Расходы на ПРОЧЕЕ БЛАГОУСТРОЙСТВО   </t>
  </si>
  <si>
    <t xml:space="preserve">Мероприятия по жилищно-коммунальному хозяйству   </t>
  </si>
  <si>
    <t>0798002</t>
  </si>
  <si>
    <t xml:space="preserve">Подпрограмма " Сохранение культурного наследия" </t>
  </si>
  <si>
    <t>Обеспечение деятельности  ( оказание услуг) подведомственных учреждений  (библиотека)</t>
  </si>
  <si>
    <t xml:space="preserve">Подпрограмма " Поддержка любительского народного творчества и организация досуга населения" </t>
  </si>
  <si>
    <t>Обеспечение деятельности  ( оказание услуг) подведомственных учреждений  (ДК)</t>
  </si>
  <si>
    <t xml:space="preserve">Мероприятия в области культуры </t>
  </si>
  <si>
    <t xml:space="preserve">  Подпрограмма   " Спортивная жизнь поселка Березовка"  </t>
  </si>
  <si>
    <t xml:space="preserve">Обеспечение деятельности (оказание услуг) подведомственных учреждений  (СЦ " Резерв) </t>
  </si>
  <si>
    <t xml:space="preserve">МЕРОПРИЯТИЯ  в рамках муниципальной программы " </t>
  </si>
  <si>
    <t xml:space="preserve"> Мероприятия по реализации комплекса мероприятий , обеспечивающих организацию трудового отряда </t>
  </si>
  <si>
    <t xml:space="preserve">Спортивные мероприятия </t>
  </si>
  <si>
    <t>Обеспечение деятельности ( оказание услуг) подведомственных учреждений  (библиотека, ДК, мероприятия )</t>
  </si>
  <si>
    <t xml:space="preserve">Спортивные мероприятия  </t>
  </si>
  <si>
    <t xml:space="preserve">Функционирование  местных администраций </t>
  </si>
  <si>
    <t xml:space="preserve">Функционирование администрации поселка Березовка </t>
  </si>
  <si>
    <t xml:space="preserve">Руководство и управление в сфере установленных функций органов государственной       ( муниципальной ) власти </t>
  </si>
  <si>
    <t xml:space="preserve">Резервный фонд  Администрации поселка Березовка </t>
  </si>
  <si>
    <t>Резервный  фонд</t>
  </si>
  <si>
    <t xml:space="preserve">МКУ  " Централизованная бухгалтерия м.о.п.Березовка"  </t>
  </si>
  <si>
    <t>Обеспечение деятельности ( оказание услуг) подведомственных учреждений</t>
  </si>
  <si>
    <t xml:space="preserve">Национальная безопасность и правоохранительная деятельность </t>
  </si>
  <si>
    <t>Мероприятия по гражданской обороне и чрезвычайным ситуациям</t>
  </si>
  <si>
    <t xml:space="preserve">Мероприятия по обеспечению пожарной безопасности </t>
  </si>
  <si>
    <t xml:space="preserve">Ремонт и содержание дорог </t>
  </si>
  <si>
    <t>0728000</t>
  </si>
  <si>
    <t>Мероприятия  по землеустройству, землепользованию, проектированию</t>
  </si>
  <si>
    <t xml:space="preserve"> Дорожный  фонд </t>
  </si>
  <si>
    <t xml:space="preserve">Подпрограмма " Благоустройство поселка Березовка" </t>
  </si>
  <si>
    <t xml:space="preserve">Расходы на ОСВЕЩЕНИЕ </t>
  </si>
  <si>
    <t xml:space="preserve"> расходы  на озеленение </t>
  </si>
  <si>
    <t xml:space="preserve">Расходы на СОДЕРЖАНИЕ МЕСТ ЗАХОРОНЕНИЙ </t>
  </si>
  <si>
    <t xml:space="preserve">расходы на содержание мест захоронений </t>
  </si>
  <si>
    <t xml:space="preserve">расходы на прочее благоустройство   </t>
  </si>
  <si>
    <t xml:space="preserve">Муниципальные сети </t>
  </si>
  <si>
    <t>Подпрограмма " Сохранение культурного наследия"  ( библиотека)</t>
  </si>
  <si>
    <t>Подпрограмма " Поддержка любительского народного творчества и организация досуга населения"  ДК</t>
  </si>
  <si>
    <t xml:space="preserve">Обеспечение деятельности  (оказание услуг)подведомственных учреждений                      ( библиотека) </t>
  </si>
  <si>
    <t>Обеспечение деятельности  (оказание услуг)подведомственных учреждений  ( ДК)</t>
  </si>
  <si>
    <t xml:space="preserve">  Подпрограмма   " Спортивная жизнь поселка Березовка" </t>
  </si>
  <si>
    <t>Обеспечение деятельности (оказание услуг) подведомственных учреждений ( СЦ " Резерв")</t>
  </si>
  <si>
    <t xml:space="preserve">МЕРОПРИЯТИЯ  по реализации комплекса мероприятий , обеспечивающих организацию трудового отряда </t>
  </si>
  <si>
    <t>622</t>
  </si>
  <si>
    <t>621</t>
  </si>
  <si>
    <t>Руководство и управление в сфере установленных функций  органов государственной ( муниципальной) власти</t>
  </si>
  <si>
    <t>МКУ "Централизованная бухгалтерия муниципального образования поселок Березовка"</t>
  </si>
  <si>
    <t>НАЦИОНАЛЬНАЯ  БЕЗОПАСНОСТЬ И ПРАВООХРАНИТЕЛЬНАЯ ДЕЯТЕЛЬНОСТЬ</t>
  </si>
  <si>
    <t>10270000,0</t>
  </si>
  <si>
    <t>13229995,0</t>
  </si>
  <si>
    <t xml:space="preserve">Подпрограмма " Благоустройство поселка Березовка"  </t>
  </si>
  <si>
    <t xml:space="preserve">Расходы на содержание мест захоронений </t>
  </si>
  <si>
    <t>Ремонт  и содержание  дорог</t>
  </si>
  <si>
    <t>Мероприятия  Безопасность дорожного движения</t>
  </si>
  <si>
    <t xml:space="preserve">Обеспечение первичных мер пожарной безопасности  </t>
  </si>
  <si>
    <t>0300</t>
  </si>
  <si>
    <t xml:space="preserve">Защита населения и территории от последствий ЧС природного и техногенного характера  </t>
  </si>
  <si>
    <t>Обеспечение деятельности  ( оказание услуг) подведомственных учреждений ( библиотека)</t>
  </si>
  <si>
    <t>Обеспечение деятельности  ( оказание услуг) подведомственных учреждений ( ДК)</t>
  </si>
  <si>
    <t xml:space="preserve">Обеспечение деятельности (оказание услуг) подведомственных учреждений </t>
  </si>
  <si>
    <t>0850000</t>
  </si>
  <si>
    <t>0858000</t>
  </si>
  <si>
    <t>0998000</t>
  </si>
  <si>
    <t xml:space="preserve">Общегосударственные расходы </t>
  </si>
  <si>
    <t xml:space="preserve">Руководство и управление   в сфере установленных решений  органов государственной               ( муниципальной) власти </t>
  </si>
  <si>
    <t>Мероприятия по землеустройству и землепользованию и проектированию</t>
  </si>
  <si>
    <t>8518104</t>
  </si>
  <si>
    <t xml:space="preserve"> "Централизованная бухгалтерия муниципального образования поселок Березовка"</t>
  </si>
  <si>
    <t>8518000</t>
  </si>
  <si>
    <t>Обеспечение деятельности (оказание услуг) подведомственных учреждений СЦ " Резерв"</t>
  </si>
  <si>
    <t>Обеспечение деятельности (оказание услуг) подведомственных учреждений  СЦ " Резерв"</t>
  </si>
  <si>
    <t>0727000</t>
  </si>
  <si>
    <t>дорожный фонд</t>
  </si>
  <si>
    <t>0727508</t>
  </si>
  <si>
    <t>дорожный фонд ( к.б.)</t>
  </si>
  <si>
    <t>16</t>
  </si>
  <si>
    <t>17</t>
  </si>
  <si>
    <t>21</t>
  </si>
  <si>
    <t>22</t>
  </si>
  <si>
    <t>23</t>
  </si>
  <si>
    <t>000 1 03 00000 00 0000 000</t>
  </si>
  <si>
    <t>Налоги на товары ( работы, услуги) реализуемые на территории Российской Федерации</t>
  </si>
  <si>
    <t>182 1 03 02 000 01 0000 110</t>
  </si>
  <si>
    <t xml:space="preserve">Акцизы по подакцизным товарам (продукции), производимым на территории Российской Федерации </t>
  </si>
  <si>
    <t>Доходы от уплаты акцизов на дизельное топливо, зачисляемые в консолидированные бюджеты  субъектов Российской Федерации</t>
  </si>
  <si>
    <t>182 1 03 02230 01 0000 110</t>
  </si>
  <si>
    <t>Доходы от уплаты акцизов на моторные масла  для дизельных и (или) карбюраторных  (инжекторных) двигателей, зачисляемые в консолидированные бюджеты  субъектов Российской Федерации</t>
  </si>
  <si>
    <t xml:space="preserve">182 1 03  02240 01 0000 110   </t>
  </si>
  <si>
    <t xml:space="preserve">182 1 03  02250 01 0000 110   </t>
  </si>
  <si>
    <t>Доходы от уплаты акцизов на автомобильный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</si>
  <si>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182 1 03  02260 01 0000 110   </t>
  </si>
  <si>
    <t>Доходы от уплаты акцизов на прямогонный бензин , производимый на территории  Российской Федерации, зачисляемые в консолидированные бюджеты  субъектов Российской Федерации</t>
  </si>
  <si>
    <t>182 1 06 06023 10 3000 110</t>
  </si>
  <si>
    <t>применяемый к объектам налогообложения, расположенным в границах поселения</t>
  </si>
  <si>
    <t xml:space="preserve">ленным подпунктом 1 пункта 1 статьи 394 НК РФ и </t>
  </si>
  <si>
    <t>600000</t>
  </si>
  <si>
    <t>600000,0</t>
  </si>
  <si>
    <t>4086500,0</t>
  </si>
  <si>
    <t>4686500,0</t>
  </si>
  <si>
    <t xml:space="preserve">расходы дорожного фонда 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</si>
  <si>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</si>
  <si>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</si>
  <si>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</si>
  <si>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</si>
  <si>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>611</t>
  </si>
  <si>
    <t>0728002</t>
  </si>
  <si>
    <t xml:space="preserve">дорожный фонд </t>
  </si>
  <si>
    <t>Расходы по передаче полномочий по муниципальному земельному контролю</t>
  </si>
  <si>
    <t>8518028</t>
  </si>
  <si>
    <t>Передача полномочий  по муниципальному земельному контролю</t>
  </si>
  <si>
    <t>24</t>
  </si>
  <si>
    <t xml:space="preserve">субсидия на передачу полномочий </t>
  </si>
  <si>
    <t>Непрограмные расходы -передача полномочий по муниципальному контролю</t>
  </si>
  <si>
    <t>Дорожный фонд</t>
  </si>
  <si>
    <t>Расходы дорожного фонда  за счет местного бюджета</t>
  </si>
  <si>
    <t xml:space="preserve">Расходы по региональной выплате и выплате обеспечивающией уровень зрп.платы не ниже минимальной </t>
  </si>
  <si>
    <t xml:space="preserve">Расходы по персональным выплатам , установленныем в целях повышения оплаты труда  молодым специалистам </t>
  </si>
  <si>
    <t>Другие вопросы  в области социальной политики</t>
  </si>
  <si>
    <t>Субвенции</t>
  </si>
  <si>
    <t>Субвенция бюджетам муниципальных образованийна осуществление полномочий по муниципальному земельному контролю</t>
  </si>
  <si>
    <t>530</t>
  </si>
  <si>
    <t xml:space="preserve">Социальное обеспечение населения </t>
  </si>
  <si>
    <t>1003</t>
  </si>
  <si>
    <t>8518106</t>
  </si>
  <si>
    <t>320</t>
  </si>
  <si>
    <t>322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</si>
  <si>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</si>
  <si>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 xml:space="preserve">Передача полномочий  по расчету малоимущих </t>
  </si>
  <si>
    <t>25</t>
  </si>
  <si>
    <t>26</t>
  </si>
  <si>
    <t>27</t>
  </si>
  <si>
    <t xml:space="preserve">Социальное обеспечение  населения </t>
  </si>
  <si>
    <t xml:space="preserve">прочие расходы  </t>
  </si>
  <si>
    <t>0798026</t>
  </si>
  <si>
    <t>241</t>
  </si>
  <si>
    <t>Иные межбюджетные трансферты</t>
  </si>
  <si>
    <t>1403</t>
  </si>
  <si>
    <t>28</t>
  </si>
  <si>
    <t>29</t>
  </si>
  <si>
    <t>540</t>
  </si>
  <si>
    <t>НЕПРОГРАММЫЕ РАСХОДЫ АДМИНИСТРАЦИИ ПОСЕЛКА БЕРЕЗОВКА</t>
  </si>
  <si>
    <t xml:space="preserve">Межбюджетные трансферты бюджету Березовского района </t>
  </si>
  <si>
    <t xml:space="preserve">компенсация понесенных затрат на содержание муниципальной котельной </t>
  </si>
  <si>
    <t xml:space="preserve">Компенсация понесенных затрат на содержание  муниципальной котельной </t>
  </si>
  <si>
    <t>810</t>
  </si>
  <si>
    <t>115 1 11 05013 10 1000 120</t>
  </si>
  <si>
    <t xml:space="preserve">018 1 11 09045 10 1000 120 </t>
  </si>
  <si>
    <t xml:space="preserve">018 1 11 07015 10 1000 120 </t>
  </si>
  <si>
    <t>115 1 14 06013  10 1000 430</t>
  </si>
  <si>
    <t xml:space="preserve">018 2 18 05010 10 1000 151  </t>
  </si>
  <si>
    <t xml:space="preserve">Муниципальная программа  " Повышение качества жизни и прочие мероприятия на территории поселка Березовка  на 2015-2017 годы </t>
  </si>
  <si>
    <t xml:space="preserve">Расходы по региональной выплате и выплате обеспечивающией уровень зарп.платы не ниже минимальной </t>
  </si>
  <si>
    <t>182 1 09 04053 10 0000 110</t>
  </si>
  <si>
    <t>Земельный налог до 01.01.2006г.</t>
  </si>
  <si>
    <t xml:space="preserve">ся после уплаты налогов и иных обязательных пла- </t>
  </si>
  <si>
    <t>тежей  мун.унитар.-х предприятий, созд-х посел-ми</t>
  </si>
  <si>
    <t>Доходы от продажи земельных участков, государственная</t>
  </si>
  <si>
    <t>собственность на которые не разграничена и которые</t>
  </si>
  <si>
    <t xml:space="preserve">Дотация  на выравнивание бюджетной обеспеченности </t>
  </si>
  <si>
    <t xml:space="preserve"> бюджетов поселений </t>
  </si>
  <si>
    <t>Субсидия на выплату персональных выплат, устанавл-ые в целях повышения оплаты труда мол.спец</t>
  </si>
  <si>
    <t>поселений ( востановление  остатков прошлых лет К.Б)</t>
  </si>
  <si>
    <t xml:space="preserve">Прочие поступления  от денежных взысканий (штрафы) и иных сумм возмещения  ущерба,зачисляемых в бюджет поселения </t>
  </si>
  <si>
    <t xml:space="preserve">Доходы бюджета поселений от возврата ост-ов субсидий, </t>
  </si>
  <si>
    <t>бюджетов Р.Ф.  на 2014 год и плановый  период 2015-2016 годов</t>
  </si>
  <si>
    <t>2014 год</t>
  </si>
  <si>
    <t>2015год</t>
  </si>
  <si>
    <t>Передача полномочий внешний муниципальный контроль</t>
  </si>
  <si>
    <t>Обеспечение деятельности ( оказание услуг) подведомственных учреждений  (МКУ ЦБМО), расходы административной</t>
  </si>
  <si>
    <t>Межбюджетные трансферты</t>
  </si>
  <si>
    <t xml:space="preserve">    Ведомственная структура расходов   бюджета  поселка  Березовка Березовского района Красноярского края  на 2014 год</t>
  </si>
  <si>
    <t>передача полномочий по внешнему фин.контролю</t>
  </si>
  <si>
    <t>8118025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</si>
  <si>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2014-2016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</si>
  <si>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2014-2016 годы</t>
  </si>
  <si>
    <t>расходы на обустройство пешеходных переходов</t>
  </si>
  <si>
    <t>0727491</t>
  </si>
  <si>
    <t>Расходы на приобретение и установку дорожных знаков  Дети</t>
  </si>
  <si>
    <t>0727492</t>
  </si>
  <si>
    <t>Содержание автомобильных дорог  общего пользования городских округов, гор.и сел.поселений</t>
  </si>
  <si>
    <t>расходы на приобретение и установку дорожных знаков  Дети</t>
  </si>
  <si>
    <t>0728022</t>
  </si>
  <si>
    <t>Расходы на развитие и модернизацию улично-дорожной сетигородских и сельских посел.</t>
  </si>
  <si>
    <t>0728021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</si>
  <si>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2014-2016 годы </t>
  </si>
  <si>
    <t xml:space="preserve">Передача полномочий по жилищному контролю </t>
  </si>
  <si>
    <t>0501</t>
  </si>
  <si>
    <t>8518033</t>
  </si>
  <si>
    <t>Муниципальная программа " Культура поселка Березовка " на 2014-2016</t>
  </si>
  <si>
    <t xml:space="preserve">Подпрограмма " Сохранение культурного наследия" в рамках муниципальной программы  " Культура поселка Березовка " на 2014-2016 годы 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</si>
  <si>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2014-2016 годы </t>
  </si>
  <si>
    <t>7100000,0</t>
  </si>
  <si>
    <t>Приобретение квартиры для Жуковской М.В. В рамках непрограммых расходов  Администрации поселка Березовка</t>
  </si>
  <si>
    <t>8518030</t>
  </si>
  <si>
    <t>321</t>
  </si>
  <si>
    <t>Муниципальная программа " Содействие развитию физической культуры, спорта, молодежной политики поселка Березовка" на 2014-2016 годы</t>
  </si>
  <si>
    <t>МЕРОПРИЯТИЯ  в рамках муниципальной программы " Содействие развитию физической культуры, спорта, молодежной политики поселка Березовка" на 2014-2016 годы</t>
  </si>
  <si>
    <t xml:space="preserve">Межбюджетный трансферт бюджету Березовского района </t>
  </si>
  <si>
    <t>8518107</t>
  </si>
  <si>
    <t>251</t>
  </si>
  <si>
    <t xml:space="preserve">                                                                                      плановый период 2015-2016 годы.</t>
  </si>
  <si>
    <t xml:space="preserve">Подпрограмма " Благоустройство поселка Березовка"  на 2014-2016 годы </t>
  </si>
  <si>
    <t>Муниципальная программа " Культура поселка Березовка" на 2014-2016</t>
  </si>
  <si>
    <t>деятельности), группам и подгруппам видов расходов  бюджета поселка на 2015-2016 год</t>
  </si>
  <si>
    <t xml:space="preserve">Подпрограмма "  Поддержка любительского народного творчества и организация досуга населения" в рамках муниципальной программы     " Культура поселка Березовка " на 2014-2016 годы </t>
  </si>
  <si>
    <t xml:space="preserve">2014 год </t>
  </si>
  <si>
    <t>Передача полномочий  по внешнему фин.контролю</t>
  </si>
  <si>
    <t>Расходы по обустройству пешеходных переходов</t>
  </si>
  <si>
    <t>Расходы  на приобретение и установку дорожных знаков Дети</t>
  </si>
  <si>
    <t>Содержание автомобильных дорог общего пользования  город. округов  гор и сел.посел.</t>
  </si>
  <si>
    <t xml:space="preserve">Расходы на приобретение дорожных знаков Дети за 2013 год </t>
  </si>
  <si>
    <t xml:space="preserve">Расходы на модернизацию улично-дорожной сети  за 2013 год </t>
  </si>
  <si>
    <t xml:space="preserve">Компенсация  понесенных затрат на содержание муниципальной котельной </t>
  </si>
  <si>
    <t>Передача полномочий  по муниципальному  жилищному контролю</t>
  </si>
  <si>
    <t xml:space="preserve">Приобретение квартиры для Жуковской М.В, в рамках непрограммых расходов администрации поселка Березовка </t>
  </si>
  <si>
    <t>Выплаты  разовые ( погорельцам)</t>
  </si>
  <si>
    <t xml:space="preserve">Межбюджетный трансферт  бюджету Березовского района </t>
  </si>
  <si>
    <t>Распределение бюджетных ассигнований по целевым статьям ( муниципальных программ поселка   на 2014 год)</t>
  </si>
  <si>
    <t>деятельности), группам и подгруппам видов расходов  бюджета поселка на 2014 год</t>
  </si>
  <si>
    <t xml:space="preserve">ДОРОЖНЫЙ ФОНД </t>
  </si>
  <si>
    <t xml:space="preserve">Передача полномочий  по муниципальному контролю </t>
  </si>
  <si>
    <t>Передача полномочий по внешнему финансовому контролю</t>
  </si>
  <si>
    <t xml:space="preserve">разовые выплаты гражданам </t>
  </si>
  <si>
    <t xml:space="preserve">Разовые выплаты гражданам </t>
  </si>
  <si>
    <t xml:space="preserve">Приобретение квартиры для Жуковской М.В., в рамках непрограммых расходов  </t>
  </si>
  <si>
    <r>
      <t xml:space="preserve">        "</t>
    </r>
    <r>
      <rPr>
        <i/>
        <sz val="10"/>
        <rFont val="Times New Roman"/>
        <family val="1"/>
      </rPr>
      <t>Об исполнении  Бюджета поселка Березовка за 2014 год"</t>
    </r>
  </si>
  <si>
    <t xml:space="preserve">   Бюджета  поселка Березовка Березовского района  Красноярского края за 2014 год </t>
  </si>
  <si>
    <t>Утверждено</t>
  </si>
  <si>
    <t>Исполнено</t>
  </si>
  <si>
    <t>Отклонения</t>
  </si>
  <si>
    <t>3712,0</t>
  </si>
  <si>
    <t>0</t>
  </si>
  <si>
    <t>182 1 16 90050 10 0000 140</t>
  </si>
  <si>
    <t>188 116 90050 10 6000 140</t>
  </si>
  <si>
    <t>62942,55</t>
  </si>
  <si>
    <t xml:space="preserve">   " Об исполнении  Бюджета поселка Березовка за 2014 год "</t>
  </si>
  <si>
    <t xml:space="preserve">Утверждено </t>
  </si>
  <si>
    <t>неисполн.</t>
  </si>
  <si>
    <t xml:space="preserve">назначения </t>
  </si>
  <si>
    <t xml:space="preserve"> Бюджета  поселка Березовка за 2014 год "</t>
  </si>
  <si>
    <t>0798007</t>
  </si>
  <si>
    <t>340</t>
  </si>
  <si>
    <t>226</t>
  </si>
  <si>
    <t>0728491</t>
  </si>
  <si>
    <t>Софинсирование расходов на установку дорожных знаков</t>
  </si>
  <si>
    <t>Софинсирование расходов на обустройство пешеходных переходов</t>
  </si>
  <si>
    <t>0728492</t>
  </si>
  <si>
    <t>исполн.2014 год</t>
  </si>
  <si>
    <t xml:space="preserve">                                                                                                "Об исполнении Бюджета поселка Березовка за 2014 год " </t>
  </si>
  <si>
    <t>" Об исполнении  бюджета поселка Березовка за 2014 год"</t>
  </si>
  <si>
    <t xml:space="preserve">" Об исполнении бюджета поселка Березовка за 2014 год" </t>
  </si>
  <si>
    <t xml:space="preserve">исп.2014 </t>
  </si>
  <si>
    <t xml:space="preserve">Софинансирование расходов на установку дорожных знаков </t>
  </si>
  <si>
    <t xml:space="preserve">Софинансирование расходов на обустройство пешеходных переходов </t>
  </si>
  <si>
    <t xml:space="preserve">Непрограммые  расходы    "Иные  межбюджетные трансферты" </t>
  </si>
  <si>
    <t>" Об исполнении бюджета поселка Березовка  за 2014 год"</t>
  </si>
  <si>
    <t xml:space="preserve"> Спортивные мероприятия  в рамках муниципальной программы " Содействие развитию физической культуры, спорта, молодежной политики поселка Березовка" на 2014-2016 годы</t>
  </si>
  <si>
    <t>" Об исполнении Бюджета поселка Березовка за 2014 год "</t>
  </si>
  <si>
    <t xml:space="preserve">исполнение 2014 год </t>
  </si>
  <si>
    <t xml:space="preserve">Муниципальная программа " Культура поселка Березовка" на 2014-2016 </t>
  </si>
  <si>
    <t xml:space="preserve">                                              к     Решению   Березовского поселкового Совета депутатов от 12.05.2015г.№ 48-2 </t>
  </si>
  <si>
    <t xml:space="preserve">                                                   Приложение №  6    к   Решению Березовского поселкового Совета депутатов   от 12.05.2015 г. № 48-2 </t>
  </si>
  <si>
    <t xml:space="preserve"> Приложение № 5 к    Решению Березовского поселкового Совета  от 12.05.2015 г. № 48-2 " Об исполнении </t>
  </si>
  <si>
    <t xml:space="preserve">                                                                                                 к   Решению Березовского поселкового Совета  от 12.05.2015г. № 48-2  </t>
  </si>
  <si>
    <t xml:space="preserve">Приложение № 8 к Решению Березовского поселкового Совета депутатов от 12.05.2015г   № 48-2 </t>
  </si>
  <si>
    <t xml:space="preserve">Приложение № 9 к Решению Березовского поселкового Совета депутатов от 12.05. 2015г. №48-2 </t>
  </si>
  <si>
    <t>Приложение № 10 к Решению Березовского поселкового Совета депутатов от 12.05.2015г.  № 48-2 "</t>
  </si>
  <si>
    <t xml:space="preserve">Приложение № 11 к Решению Березовского поселкового Совета депутатов от 12.05. 2015г. № 48-2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</si>
</sst>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"/>
    <numFmt numFmtId="182" formatCode="0000000"/>
    <numFmt numFmtId="183" formatCode="000"/>
    <numFmt numFmtId="184" formatCode="#,##0.0"/>
    <numFmt numFmtId="185" formatCode="[$-FC19]d\ mmmm\ yyyy\ &quot;г.&quot;"/>
    <numFmt numFmtId="186" formatCode="_-* #,##0.0_р_._-;\-* #,##0.0_р_._-;_-* &quot;-&quot;?_р_._-;_-@_-"/>
  </numFmts>
  <fonts count="58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71" fontId="4" fillId="0" borderId="0" xfId="60" applyFont="1" applyBorder="1" applyAlignment="1">
      <alignment horizontal="center"/>
    </xf>
    <xf numFmtId="171" fontId="4" fillId="0" borderId="0" xfId="60" applyFont="1" applyBorder="1" applyAlignment="1">
      <alignment/>
    </xf>
    <xf numFmtId="172" fontId="4" fillId="0" borderId="0" xfId="6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72" fontId="4" fillId="0" borderId="0" xfId="60" applyNumberFormat="1" applyFont="1" applyBorder="1" applyAlignment="1">
      <alignment/>
    </xf>
    <xf numFmtId="172" fontId="3" fillId="0" borderId="0" xfId="60" applyNumberFormat="1" applyFont="1" applyBorder="1" applyAlignment="1">
      <alignment/>
    </xf>
    <xf numFmtId="49" fontId="4" fillId="0" borderId="0" xfId="6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0" xfId="60" applyNumberFormat="1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60" applyNumberFormat="1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6" fillId="0" borderId="10" xfId="60" applyNumberFormat="1" applyFont="1" applyBorder="1" applyAlignment="1">
      <alignment/>
    </xf>
    <xf numFmtId="49" fontId="6" fillId="0" borderId="10" xfId="6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72" fontId="6" fillId="0" borderId="10" xfId="6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2" fontId="6" fillId="33" borderId="10" xfId="6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6" fillId="0" borderId="10" xfId="60" applyNumberFormat="1" applyFont="1" applyBorder="1" applyAlignment="1">
      <alignment horizontal="right"/>
    </xf>
    <xf numFmtId="2" fontId="6" fillId="33" borderId="10" xfId="60" applyNumberFormat="1" applyFont="1" applyFill="1" applyBorder="1" applyAlignment="1">
      <alignment/>
    </xf>
    <xf numFmtId="2" fontId="6" fillId="0" borderId="10" xfId="60" applyNumberFormat="1" applyFont="1" applyBorder="1" applyAlignment="1">
      <alignment/>
    </xf>
    <xf numFmtId="2" fontId="1" fillId="0" borderId="10" xfId="6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35" borderId="11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left" wrapText="1" shrinkToFit="1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60" applyNumberFormat="1" applyFont="1" applyBorder="1" applyAlignment="1">
      <alignment horizontal="center" vertical="center"/>
    </xf>
    <xf numFmtId="49" fontId="6" fillId="0" borderId="10" xfId="60" applyNumberFormat="1" applyFont="1" applyBorder="1" applyAlignment="1">
      <alignment horizontal="center" vertical="center"/>
    </xf>
    <xf numFmtId="49" fontId="1" fillId="35" borderId="10" xfId="60" applyNumberFormat="1" applyFont="1" applyFill="1" applyBorder="1" applyAlignment="1">
      <alignment horizontal="center" vertical="center"/>
    </xf>
    <xf numFmtId="49" fontId="1" fillId="0" borderId="10" xfId="6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6" fillId="35" borderId="10" xfId="60" applyNumberFormat="1" applyFont="1" applyFill="1" applyBorder="1" applyAlignment="1">
      <alignment horizontal="center"/>
    </xf>
    <xf numFmtId="2" fontId="6" fillId="0" borderId="10" xfId="60" applyNumberFormat="1" applyFont="1" applyBorder="1" applyAlignment="1">
      <alignment vertical="center"/>
    </xf>
    <xf numFmtId="0" fontId="1" fillId="0" borderId="10" xfId="0" applyFont="1" applyBorder="1" applyAlignment="1">
      <alignment wrapText="1" shrinkToFit="1"/>
    </xf>
    <xf numFmtId="49" fontId="1" fillId="0" borderId="10" xfId="60" applyNumberFormat="1" applyFont="1" applyBorder="1" applyAlignment="1">
      <alignment horizontal="center"/>
    </xf>
    <xf numFmtId="49" fontId="1" fillId="35" borderId="12" xfId="60" applyNumberFormat="1" applyFont="1" applyFill="1" applyBorder="1" applyAlignment="1">
      <alignment horizontal="center"/>
    </xf>
    <xf numFmtId="49" fontId="1" fillId="35" borderId="10" xfId="6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35" borderId="10" xfId="0" applyFont="1" applyFill="1" applyBorder="1" applyAlignment="1">
      <alignment horizontal="left"/>
    </xf>
    <xf numFmtId="49" fontId="1" fillId="0" borderId="11" xfId="6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6" fillId="35" borderId="11" xfId="6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6" fillId="0" borderId="11" xfId="60" applyNumberFormat="1" applyFont="1" applyBorder="1" applyAlignment="1">
      <alignment horizontal="center"/>
    </xf>
    <xf numFmtId="0" fontId="1" fillId="35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6" fillId="0" borderId="10" xfId="60" applyNumberFormat="1" applyFont="1" applyBorder="1" applyAlignment="1">
      <alignment horizontal="center"/>
    </xf>
    <xf numFmtId="4" fontId="1" fillId="35" borderId="10" xfId="60" applyNumberFormat="1" applyFont="1" applyFill="1" applyBorder="1" applyAlignment="1">
      <alignment horizontal="center"/>
    </xf>
    <xf numFmtId="4" fontId="1" fillId="35" borderId="11" xfId="60" applyNumberFormat="1" applyFont="1" applyFill="1" applyBorder="1" applyAlignment="1">
      <alignment horizontal="center"/>
    </xf>
    <xf numFmtId="4" fontId="1" fillId="0" borderId="11" xfId="60" applyNumberFormat="1" applyFont="1" applyBorder="1" applyAlignment="1">
      <alignment horizontal="center"/>
    </xf>
    <xf numFmtId="4" fontId="1" fillId="0" borderId="10" xfId="60" applyNumberFormat="1" applyFont="1" applyBorder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center"/>
    </xf>
    <xf numFmtId="4" fontId="6" fillId="0" borderId="10" xfId="6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6" fillId="35" borderId="11" xfId="60" applyNumberFormat="1" applyFont="1" applyFill="1" applyBorder="1" applyAlignment="1">
      <alignment horizontal="center"/>
    </xf>
    <xf numFmtId="4" fontId="6" fillId="0" borderId="11" xfId="6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6" fillId="35" borderId="12" xfId="6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left"/>
    </xf>
    <xf numFmtId="49" fontId="6" fillId="36" borderId="11" xfId="0" applyNumberFormat="1" applyFont="1" applyFill="1" applyBorder="1" applyAlignment="1">
      <alignment horizontal="center" vertical="center"/>
    </xf>
    <xf numFmtId="49" fontId="6" fillId="36" borderId="10" xfId="6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4" fontId="6" fillId="36" borderId="10" xfId="6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/>
    </xf>
    <xf numFmtId="49" fontId="6" fillId="36" borderId="13" xfId="0" applyNumberFormat="1" applyFont="1" applyFill="1" applyBorder="1" applyAlignment="1">
      <alignment horizontal="center" vertical="center"/>
    </xf>
    <xf numFmtId="4" fontId="6" fillId="0" borderId="11" xfId="60" applyNumberFormat="1" applyFont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4" fontId="1" fillId="35" borderId="10" xfId="6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1" fillId="0" borderId="11" xfId="6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6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1" xfId="6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 shrinkToFit="1"/>
    </xf>
    <xf numFmtId="49" fontId="1" fillId="35" borderId="11" xfId="0" applyNumberFormat="1" applyFont="1" applyFill="1" applyBorder="1" applyAlignment="1">
      <alignment horizontal="center" vertical="center"/>
    </xf>
    <xf numFmtId="4" fontId="1" fillId="35" borderId="11" xfId="6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wrapText="1" shrinkToFit="1"/>
    </xf>
    <xf numFmtId="49" fontId="1" fillId="10" borderId="11" xfId="0" applyNumberFormat="1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 vertical="center"/>
    </xf>
    <xf numFmtId="49" fontId="1" fillId="10" borderId="10" xfId="60" applyNumberFormat="1" applyFont="1" applyFill="1" applyBorder="1" applyAlignment="1">
      <alignment horizontal="center" vertical="center"/>
    </xf>
    <xf numFmtId="4" fontId="1" fillId="10" borderId="11" xfId="60" applyNumberFormat="1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4" fontId="1" fillId="10" borderId="10" xfId="60" applyNumberFormat="1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left" shrinkToFit="1"/>
    </xf>
    <xf numFmtId="49" fontId="1" fillId="10" borderId="13" xfId="0" applyNumberFormat="1" applyFont="1" applyFill="1" applyBorder="1" applyAlignment="1">
      <alignment horizontal="center" vertical="center"/>
    </xf>
    <xf numFmtId="49" fontId="1" fillId="10" borderId="11" xfId="6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6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left"/>
    </xf>
    <xf numFmtId="49" fontId="1" fillId="36" borderId="10" xfId="6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left" vertical="top" wrapText="1"/>
    </xf>
    <xf numFmtId="4" fontId="6" fillId="36" borderId="1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wrapText="1" shrinkToFit="1"/>
    </xf>
    <xf numFmtId="0" fontId="6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6" fillId="36" borderId="10" xfId="0" applyFont="1" applyFill="1" applyBorder="1" applyAlignment="1">
      <alignment horizontal="left" wrapText="1"/>
    </xf>
    <xf numFmtId="49" fontId="1" fillId="35" borderId="11" xfId="6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wrapText="1"/>
    </xf>
    <xf numFmtId="49" fontId="6" fillId="0" borderId="11" xfId="60" applyNumberFormat="1" applyFont="1" applyBorder="1" applyAlignment="1">
      <alignment horizontal="center" vertical="center"/>
    </xf>
    <xf numFmtId="49" fontId="6" fillId="36" borderId="11" xfId="60" applyNumberFormat="1" applyFont="1" applyFill="1" applyBorder="1" applyAlignment="1">
      <alignment horizontal="center" vertical="center"/>
    </xf>
    <xf numFmtId="4" fontId="6" fillId="36" borderId="11" xfId="60" applyNumberFormat="1" applyFont="1" applyFill="1" applyBorder="1" applyAlignment="1">
      <alignment horizontal="center" vertical="center"/>
    </xf>
    <xf numFmtId="4" fontId="6" fillId="0" borderId="11" xfId="6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 shrinkToFit="1"/>
    </xf>
    <xf numFmtId="0" fontId="1" fillId="0" borderId="11" xfId="0" applyFont="1" applyFill="1" applyBorder="1" applyAlignment="1">
      <alignment horizontal="left" wrapText="1" shrinkToFit="1"/>
    </xf>
    <xf numFmtId="0" fontId="6" fillId="0" borderId="11" xfId="0" applyFont="1" applyBorder="1" applyAlignment="1">
      <alignment horizontal="center" vertical="center"/>
    </xf>
    <xf numFmtId="0" fontId="1" fillId="10" borderId="11" xfId="0" applyFont="1" applyFill="1" applyBorder="1" applyAlignment="1">
      <alignment horizontal="left" wrapText="1"/>
    </xf>
    <xf numFmtId="4" fontId="1" fillId="1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0" fontId="1" fillId="10" borderId="14" xfId="0" applyFont="1" applyFill="1" applyBorder="1" applyAlignment="1">
      <alignment horizontal="left" wrapText="1" shrinkToFit="1"/>
    </xf>
    <xf numFmtId="0" fontId="1" fillId="0" borderId="11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172" fontId="17" fillId="0" borderId="10" xfId="60" applyNumberFormat="1" applyFont="1" applyBorder="1" applyAlignment="1">
      <alignment horizontal="center"/>
    </xf>
    <xf numFmtId="49" fontId="17" fillId="0" borderId="10" xfId="60" applyNumberFormat="1" applyFont="1" applyBorder="1" applyAlignment="1">
      <alignment horizontal="center"/>
    </xf>
    <xf numFmtId="0" fontId="15" fillId="36" borderId="10" xfId="0" applyFont="1" applyFill="1" applyBorder="1" applyAlignment="1">
      <alignment horizontal="left" wrapText="1"/>
    </xf>
    <xf numFmtId="49" fontId="15" fillId="36" borderId="10" xfId="0" applyNumberFormat="1" applyFont="1" applyFill="1" applyBorder="1" applyAlignment="1">
      <alignment horizontal="center" vertical="center"/>
    </xf>
    <xf numFmtId="4" fontId="15" fillId="36" borderId="10" xfId="6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 shrinkToFit="1"/>
    </xf>
    <xf numFmtId="49" fontId="15" fillId="0" borderId="10" xfId="0" applyNumberFormat="1" applyFont="1" applyBorder="1" applyAlignment="1">
      <alignment horizontal="center" vertical="center"/>
    </xf>
    <xf numFmtId="4" fontId="15" fillId="0" borderId="10" xfId="60" applyNumberFormat="1" applyFont="1" applyBorder="1" applyAlignment="1">
      <alignment horizontal="center" vertical="center"/>
    </xf>
    <xf numFmtId="49" fontId="15" fillId="10" borderId="10" xfId="0" applyNumberFormat="1" applyFont="1" applyFill="1" applyBorder="1" applyAlignment="1">
      <alignment horizontal="center" vertical="center"/>
    </xf>
    <xf numFmtId="4" fontId="15" fillId="10" borderId="10" xfId="6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wrapText="1" shrinkToFit="1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 shrinkToFit="1"/>
    </xf>
    <xf numFmtId="49" fontId="15" fillId="0" borderId="10" xfId="0" applyNumberFormat="1" applyFont="1" applyFill="1" applyBorder="1" applyAlignment="1">
      <alignment horizontal="center" vertical="center"/>
    </xf>
    <xf numFmtId="4" fontId="15" fillId="0" borderId="10" xfId="6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top" wrapText="1" shrinkToFit="1"/>
    </xf>
    <xf numFmtId="0" fontId="15" fillId="0" borderId="10" xfId="0" applyFont="1" applyBorder="1" applyAlignment="1">
      <alignment horizontal="left" wrapText="1" shrinkToFit="1"/>
    </xf>
    <xf numFmtId="0" fontId="15" fillId="35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left" vertical="top" wrapText="1" shrinkToFit="1"/>
    </xf>
    <xf numFmtId="0" fontId="15" fillId="0" borderId="10" xfId="0" applyFont="1" applyFill="1" applyBorder="1" applyAlignment="1">
      <alignment horizontal="left" wrapText="1" shrinkToFit="1"/>
    </xf>
    <xf numFmtId="0" fontId="15" fillId="10" borderId="10" xfId="0" applyFont="1" applyFill="1" applyBorder="1" applyAlignment="1">
      <alignment horizontal="left" wrapText="1" shrinkToFit="1"/>
    </xf>
    <xf numFmtId="49" fontId="15" fillId="35" borderId="10" xfId="0" applyNumberFormat="1" applyFont="1" applyFill="1" applyBorder="1" applyAlignment="1">
      <alignment horizontal="center" vertical="center"/>
    </xf>
    <xf numFmtId="4" fontId="15" fillId="35" borderId="10" xfId="6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36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center" wrapText="1"/>
    </xf>
    <xf numFmtId="172" fontId="17" fillId="0" borderId="10" xfId="60" applyNumberFormat="1" applyFont="1" applyBorder="1" applyAlignment="1">
      <alignment horizontal="center" wrapText="1"/>
    </xf>
    <xf numFmtId="49" fontId="17" fillId="0" borderId="10" xfId="60" applyNumberFormat="1" applyFont="1" applyBorder="1" applyAlignment="1">
      <alignment horizontal="center" wrapText="1"/>
    </xf>
    <xf numFmtId="49" fontId="15" fillId="36" borderId="10" xfId="0" applyNumberFormat="1" applyFont="1" applyFill="1" applyBorder="1" applyAlignment="1">
      <alignment horizontal="center" vertical="center" wrapText="1"/>
    </xf>
    <xf numFmtId="49" fontId="15" fillId="36" borderId="10" xfId="60" applyNumberFormat="1" applyFont="1" applyFill="1" applyBorder="1" applyAlignment="1">
      <alignment horizontal="center" vertical="center" wrapText="1"/>
    </xf>
    <xf numFmtId="4" fontId="15" fillId="36" borderId="10" xfId="6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60" applyNumberFormat="1" applyFont="1" applyBorder="1" applyAlignment="1">
      <alignment horizontal="center" vertical="center" wrapText="1"/>
    </xf>
    <xf numFmtId="4" fontId="15" fillId="0" borderId="10" xfId="60" applyNumberFormat="1" applyFont="1" applyBorder="1" applyAlignment="1">
      <alignment horizontal="center" vertical="center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5" fillId="10" borderId="10" xfId="60" applyNumberFormat="1" applyFont="1" applyFill="1" applyBorder="1" applyAlignment="1">
      <alignment horizontal="center" vertical="center" wrapText="1"/>
    </xf>
    <xf numFmtId="4" fontId="15" fillId="10" borderId="10" xfId="6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wrapText="1"/>
    </xf>
    <xf numFmtId="49" fontId="15" fillId="35" borderId="10" xfId="6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" fontId="15" fillId="35" borderId="10" xfId="6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top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1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6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15" fillId="35" borderId="11" xfId="0" applyFont="1" applyFill="1" applyBorder="1" applyAlignment="1">
      <alignment horizontal="left" wrapText="1" shrinkToFit="1"/>
    </xf>
    <xf numFmtId="49" fontId="6" fillId="35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left" vertical="center" wrapText="1" shrinkToFit="1"/>
    </xf>
    <xf numFmtId="49" fontId="1" fillId="16" borderId="11" xfId="0" applyNumberFormat="1" applyFont="1" applyFill="1" applyBorder="1" applyAlignment="1">
      <alignment horizontal="center" vertical="center"/>
    </xf>
    <xf numFmtId="49" fontId="1" fillId="16" borderId="11" xfId="60" applyNumberFormat="1" applyFont="1" applyFill="1" applyBorder="1" applyAlignment="1">
      <alignment horizontal="center" vertical="center"/>
    </xf>
    <xf numFmtId="4" fontId="1" fillId="16" borderId="10" xfId="6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center" wrapText="1" shrinkToFit="1"/>
    </xf>
    <xf numFmtId="0" fontId="1" fillId="35" borderId="14" xfId="0" applyFont="1" applyFill="1" applyBorder="1" applyAlignment="1">
      <alignment horizontal="left" wrapText="1" shrinkToFit="1"/>
    </xf>
    <xf numFmtId="0" fontId="18" fillId="0" borderId="11" xfId="0" applyFont="1" applyFill="1" applyBorder="1" applyAlignment="1">
      <alignment horizontal="left" wrapText="1" shrinkToFit="1"/>
    </xf>
    <xf numFmtId="0" fontId="6" fillId="10" borderId="14" xfId="0" applyFont="1" applyFill="1" applyBorder="1" applyAlignment="1">
      <alignment horizontal="left" shrinkToFit="1"/>
    </xf>
    <xf numFmtId="4" fontId="1" fillId="3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1" fillId="35" borderId="14" xfId="0" applyFont="1" applyFill="1" applyBorder="1" applyAlignment="1">
      <alignment horizontal="left" shrinkToFit="1"/>
    </xf>
    <xf numFmtId="4" fontId="6" fillId="10" borderId="10" xfId="6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top" wrapText="1" shrinkToFit="1"/>
    </xf>
    <xf numFmtId="0" fontId="18" fillId="35" borderId="11" xfId="0" applyFont="1" applyFill="1" applyBorder="1" applyAlignment="1">
      <alignment horizontal="left" wrapText="1" shrinkToFi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6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7" fillId="36" borderId="10" xfId="0" applyFont="1" applyFill="1" applyBorder="1" applyAlignment="1">
      <alignment horizontal="left" wrapText="1"/>
    </xf>
    <xf numFmtId="0" fontId="17" fillId="35" borderId="10" xfId="0" applyFont="1" applyFill="1" applyBorder="1" applyAlignment="1">
      <alignment horizontal="left" wrapText="1"/>
    </xf>
    <xf numFmtId="0" fontId="18" fillId="36" borderId="10" xfId="0" applyFont="1" applyFill="1" applyBorder="1" applyAlignment="1">
      <alignment horizontal="left" vertical="top" wrapText="1" shrinkToFit="1"/>
    </xf>
    <xf numFmtId="0" fontId="17" fillId="0" borderId="11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 shrinkToFit="1"/>
    </xf>
    <xf numFmtId="0" fontId="18" fillId="35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4" fontId="17" fillId="0" borderId="10" xfId="6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5" borderId="11" xfId="0" applyFont="1" applyFill="1" applyBorder="1" applyAlignment="1">
      <alignment horizontal="left" vertical="top"/>
    </xf>
    <xf numFmtId="0" fontId="17" fillId="35" borderId="10" xfId="0" applyFont="1" applyFill="1" applyBorder="1" applyAlignment="1">
      <alignment horizontal="left" wrapText="1" shrinkToFit="1"/>
    </xf>
    <xf numFmtId="4" fontId="17" fillId="36" borderId="10" xfId="6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4" fontId="6" fillId="35" borderId="10" xfId="60" applyNumberFormat="1" applyFont="1" applyFill="1" applyBorder="1" applyAlignment="1">
      <alignment horizontal="center"/>
    </xf>
    <xf numFmtId="49" fontId="6" fillId="0" borderId="10" xfId="60" applyNumberFormat="1" applyFont="1" applyBorder="1" applyAlignment="1">
      <alignment horizontal="right"/>
    </xf>
    <xf numFmtId="2" fontId="6" fillId="0" borderId="10" xfId="60" applyNumberFormat="1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10" borderId="10" xfId="0" applyFont="1" applyFill="1" applyBorder="1" applyAlignment="1">
      <alignment horizontal="left" wrapText="1" shrinkToFit="1"/>
    </xf>
    <xf numFmtId="0" fontId="1" fillId="35" borderId="11" xfId="0" applyFont="1" applyFill="1" applyBorder="1" applyAlignment="1">
      <alignment horizontal="left" wrapText="1"/>
    </xf>
    <xf numFmtId="0" fontId="6" fillId="35" borderId="14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left" wrapText="1" shrinkToFit="1"/>
    </xf>
    <xf numFmtId="0" fontId="11" fillId="0" borderId="11" xfId="0" applyFont="1" applyFill="1" applyBorder="1" applyAlignment="1">
      <alignment horizontal="left" wrapText="1" shrinkToFit="1"/>
    </xf>
    <xf numFmtId="49" fontId="6" fillId="35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 shrinkToFit="1"/>
    </xf>
    <xf numFmtId="4" fontId="6" fillId="35" borderId="10" xfId="60" applyNumberFormat="1" applyFont="1" applyFill="1" applyBorder="1" applyAlignment="1">
      <alignment horizontal="center" vertical="center"/>
    </xf>
    <xf numFmtId="4" fontId="1" fillId="35" borderId="11" xfId="0" applyNumberFormat="1" applyFont="1" applyFill="1" applyBorder="1" applyAlignment="1">
      <alignment horizontal="center" vertical="center"/>
    </xf>
    <xf numFmtId="4" fontId="17" fillId="0" borderId="10" xfId="60" applyNumberFormat="1" applyFont="1" applyBorder="1" applyAlignment="1">
      <alignment horizontal="center" vertical="center" wrapText="1"/>
    </xf>
    <xf numFmtId="4" fontId="17" fillId="35" borderId="10" xfId="6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2" fontId="6" fillId="35" borderId="10" xfId="60" applyNumberFormat="1" applyFont="1" applyFill="1" applyBorder="1" applyAlignment="1">
      <alignment/>
    </xf>
    <xf numFmtId="172" fontId="6" fillId="35" borderId="10" xfId="60" applyNumberFormat="1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2" fontId="56" fillId="33" borderId="10" xfId="60" applyNumberFormat="1" applyFont="1" applyFill="1" applyBorder="1" applyAlignment="1">
      <alignment/>
    </xf>
    <xf numFmtId="172" fontId="56" fillId="33" borderId="10" xfId="60" applyNumberFormat="1" applyFont="1" applyFill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2" fontId="6" fillId="0" borderId="10" xfId="60" applyNumberFormat="1" applyFont="1" applyBorder="1" applyAlignment="1">
      <alignment horizontal="center" vertical="center"/>
    </xf>
    <xf numFmtId="2" fontId="1" fillId="0" borderId="10" xfId="6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2" fontId="6" fillId="36" borderId="10" xfId="60" applyNumberFormat="1" applyFont="1" applyFill="1" applyBorder="1" applyAlignment="1">
      <alignment horizontal="center" vertical="center"/>
    </xf>
    <xf numFmtId="2" fontId="1" fillId="10" borderId="10" xfId="60" applyNumberFormat="1" applyFont="1" applyFill="1" applyBorder="1" applyAlignment="1">
      <alignment horizontal="center" vertical="center"/>
    </xf>
    <xf numFmtId="2" fontId="1" fillId="0" borderId="10" xfId="60" applyNumberFormat="1" applyFont="1" applyBorder="1" applyAlignment="1">
      <alignment horizontal="center" vertical="center"/>
    </xf>
    <xf numFmtId="2" fontId="1" fillId="0" borderId="11" xfId="60" applyNumberFormat="1" applyFont="1" applyFill="1" applyBorder="1" applyAlignment="1">
      <alignment horizontal="center" vertical="center"/>
    </xf>
    <xf numFmtId="2" fontId="1" fillId="10" borderId="11" xfId="60" applyNumberFormat="1" applyFont="1" applyFill="1" applyBorder="1" applyAlignment="1">
      <alignment horizontal="center" vertical="center"/>
    </xf>
    <xf numFmtId="2" fontId="1" fillId="35" borderId="11" xfId="60" applyNumberFormat="1" applyFont="1" applyFill="1" applyBorder="1" applyAlignment="1">
      <alignment horizontal="center" vertical="center"/>
    </xf>
    <xf numFmtId="2" fontId="1" fillId="35" borderId="10" xfId="60" applyNumberFormat="1" applyFont="1" applyFill="1" applyBorder="1" applyAlignment="1">
      <alignment horizontal="center" vertical="center"/>
    </xf>
    <xf numFmtId="2" fontId="1" fillId="36" borderId="10" xfId="6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2" fontId="6" fillId="0" borderId="10" xfId="6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36" borderId="11" xfId="60" applyNumberFormat="1" applyFont="1" applyFill="1" applyBorder="1" applyAlignment="1">
      <alignment horizontal="center" vertical="center"/>
    </xf>
    <xf numFmtId="2" fontId="1" fillId="0" borderId="11" xfId="60" applyNumberFormat="1" applyFont="1" applyBorder="1" applyAlignment="1">
      <alignment horizontal="center" vertical="center"/>
    </xf>
    <xf numFmtId="2" fontId="6" fillId="0" borderId="11" xfId="60" applyNumberFormat="1" applyFont="1" applyBorder="1" applyAlignment="1">
      <alignment horizontal="center" vertical="center"/>
    </xf>
    <xf numFmtId="2" fontId="1" fillId="0" borderId="11" xfId="60" applyNumberFormat="1" applyFont="1" applyFill="1" applyBorder="1" applyAlignment="1">
      <alignment horizontal="center"/>
    </xf>
    <xf numFmtId="2" fontId="1" fillId="0" borderId="10" xfId="6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6" fillId="35" borderId="11" xfId="60" applyNumberFormat="1" applyFont="1" applyFill="1" applyBorder="1" applyAlignment="1">
      <alignment horizontal="center" vertical="center"/>
    </xf>
    <xf numFmtId="2" fontId="6" fillId="35" borderId="10" xfId="60" applyNumberFormat="1" applyFont="1" applyFill="1" applyBorder="1" applyAlignment="1">
      <alignment horizontal="center" vertical="center"/>
    </xf>
    <xf numFmtId="2" fontId="6" fillId="0" borderId="11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28.7109375" style="3" customWidth="1"/>
    <col min="2" max="2" width="46.57421875" style="3" customWidth="1"/>
    <col min="3" max="3" width="18.28125" style="3" customWidth="1"/>
    <col min="4" max="4" width="19.8515625" style="3" customWidth="1"/>
    <col min="5" max="5" width="18.57421875" style="3" customWidth="1"/>
    <col min="6" max="6" width="14.57421875" style="3" customWidth="1"/>
    <col min="7" max="7" width="14.421875" style="3" customWidth="1"/>
    <col min="8" max="8" width="16.7109375" style="3" customWidth="1"/>
    <col min="9" max="16384" width="9.140625" style="3" customWidth="1"/>
  </cols>
  <sheetData>
    <row r="1" spans="1:5" ht="15">
      <c r="A1" s="1" t="s">
        <v>15</v>
      </c>
      <c r="B1" s="298"/>
      <c r="C1" s="298"/>
      <c r="D1" s="298"/>
      <c r="E1" s="298"/>
    </row>
    <row r="2" spans="1:5" ht="15">
      <c r="A2" s="299" t="s">
        <v>558</v>
      </c>
      <c r="B2" s="299"/>
      <c r="C2" s="298"/>
      <c r="D2" s="298"/>
      <c r="E2" s="298"/>
    </row>
    <row r="3" spans="1:5" ht="15">
      <c r="A3" s="4" t="s">
        <v>12</v>
      </c>
      <c r="B3" s="300" t="s">
        <v>523</v>
      </c>
      <c r="C3" s="298"/>
      <c r="D3" s="298"/>
      <c r="E3" s="298"/>
    </row>
    <row r="4" spans="1:5" ht="15">
      <c r="A4" s="4"/>
      <c r="B4" s="300"/>
      <c r="C4" s="298"/>
      <c r="D4" s="298"/>
      <c r="E4" s="298"/>
    </row>
    <row r="5" spans="1:5" ht="15">
      <c r="A5" s="1"/>
      <c r="B5" s="18" t="s">
        <v>53</v>
      </c>
      <c r="C5" s="2"/>
      <c r="D5" s="2"/>
      <c r="E5" s="2"/>
    </row>
    <row r="6" spans="1:5" ht="15">
      <c r="A6" s="19" t="s">
        <v>524</v>
      </c>
      <c r="B6" s="2"/>
      <c r="C6" s="2"/>
      <c r="D6" s="2"/>
      <c r="E6" s="2"/>
    </row>
    <row r="7" spans="1:6" ht="15">
      <c r="A7" s="20" t="s">
        <v>2</v>
      </c>
      <c r="B7" s="21" t="s">
        <v>4</v>
      </c>
      <c r="C7" s="22" t="s">
        <v>525</v>
      </c>
      <c r="D7" s="22" t="s">
        <v>526</v>
      </c>
      <c r="E7" s="22" t="s">
        <v>527</v>
      </c>
      <c r="F7" s="7"/>
    </row>
    <row r="8" spans="1:6" ht="15">
      <c r="A8" s="23"/>
      <c r="B8" s="17" t="s">
        <v>0</v>
      </c>
      <c r="C8" s="31" t="s">
        <v>463</v>
      </c>
      <c r="D8" s="31" t="s">
        <v>463</v>
      </c>
      <c r="E8" s="31" t="s">
        <v>503</v>
      </c>
      <c r="F8" s="8"/>
    </row>
    <row r="9" spans="1:6" ht="15">
      <c r="A9" s="40" t="s">
        <v>62</v>
      </c>
      <c r="B9" s="17"/>
      <c r="C9" s="306"/>
      <c r="D9" s="306"/>
      <c r="E9" s="306"/>
      <c r="F9" s="8"/>
    </row>
    <row r="10" spans="1:6" ht="15">
      <c r="A10" s="40" t="s">
        <v>63</v>
      </c>
      <c r="B10" s="17"/>
      <c r="C10" s="74">
        <f>C12+C15+C19+C25+C26+C27+C28+C31+C34+C37+C46+C54+C57+C75+C76+C77</f>
        <v>62479028.19</v>
      </c>
      <c r="D10" s="74">
        <f>D12+D15+D19+D24+D30+D34+D37+D46+D54+D57+D75+D76+D77++D74</f>
        <v>68511712.60000001</v>
      </c>
      <c r="E10" s="74">
        <f>D10-C10</f>
        <v>6032684.410000011</v>
      </c>
      <c r="F10" s="9"/>
    </row>
    <row r="11" spans="1:6" ht="15">
      <c r="A11" s="38" t="s">
        <v>16</v>
      </c>
      <c r="B11" s="42" t="s">
        <v>5</v>
      </c>
      <c r="C11" s="46">
        <f>C12+C15+C19</f>
        <v>22608649.44</v>
      </c>
      <c r="D11" s="46">
        <f>D12+D15+D19</f>
        <v>23831325.69</v>
      </c>
      <c r="E11" s="39">
        <f>E12+E15+E19</f>
        <v>1222676.25</v>
      </c>
      <c r="F11" s="9"/>
    </row>
    <row r="12" spans="1:6" ht="15">
      <c r="A12" s="24" t="s">
        <v>28</v>
      </c>
      <c r="B12" s="24" t="s">
        <v>67</v>
      </c>
      <c r="C12" s="47">
        <v>22000000</v>
      </c>
      <c r="D12" s="25">
        <v>23169160.62</v>
      </c>
      <c r="E12" s="25">
        <v>1169160.62</v>
      </c>
      <c r="F12" s="10"/>
    </row>
    <row r="13" spans="1:6" ht="15">
      <c r="A13" s="26" t="s">
        <v>68</v>
      </c>
      <c r="B13" s="26" t="s">
        <v>69</v>
      </c>
      <c r="C13" s="47"/>
      <c r="D13" s="25"/>
      <c r="E13" s="25"/>
      <c r="F13" s="10"/>
    </row>
    <row r="14" spans="1:6" ht="15">
      <c r="A14" s="26" t="s">
        <v>70</v>
      </c>
      <c r="B14" s="26" t="s">
        <v>107</v>
      </c>
      <c r="C14" s="47"/>
      <c r="D14" s="25"/>
      <c r="E14" s="25"/>
      <c r="F14" s="10"/>
    </row>
    <row r="15" spans="1:6" ht="15">
      <c r="A15" s="24" t="s">
        <v>60</v>
      </c>
      <c r="B15" s="24" t="s">
        <v>71</v>
      </c>
      <c r="C15" s="47">
        <v>473300.44</v>
      </c>
      <c r="D15" s="25">
        <v>491637.36</v>
      </c>
      <c r="E15" s="25">
        <v>18336.92</v>
      </c>
      <c r="F15" s="10"/>
    </row>
    <row r="16" spans="1:6" ht="15">
      <c r="A16" s="26" t="s">
        <v>72</v>
      </c>
      <c r="B16" s="26" t="s">
        <v>73</v>
      </c>
      <c r="C16" s="47"/>
      <c r="D16" s="25"/>
      <c r="E16" s="25"/>
      <c r="F16" s="10"/>
    </row>
    <row r="17" spans="1:6" ht="15">
      <c r="A17" s="26" t="s">
        <v>74</v>
      </c>
      <c r="B17" s="26" t="s">
        <v>75</v>
      </c>
      <c r="C17" s="47"/>
      <c r="D17" s="25"/>
      <c r="E17" s="25"/>
      <c r="F17" s="10"/>
    </row>
    <row r="18" spans="1:6" ht="15">
      <c r="A18" s="26"/>
      <c r="B18" s="26" t="s">
        <v>76</v>
      </c>
      <c r="C18" s="47"/>
      <c r="D18" s="25"/>
      <c r="E18" s="25"/>
      <c r="F18" s="10"/>
    </row>
    <row r="19" spans="1:6" ht="15">
      <c r="A19" s="24" t="s">
        <v>29</v>
      </c>
      <c r="B19" s="24" t="s">
        <v>77</v>
      </c>
      <c r="C19" s="47">
        <v>135349</v>
      </c>
      <c r="D19" s="25">
        <v>170527.71</v>
      </c>
      <c r="E19" s="25">
        <v>35178.71</v>
      </c>
      <c r="F19" s="10"/>
    </row>
    <row r="20" spans="1:6" ht="15">
      <c r="A20" s="26" t="s">
        <v>78</v>
      </c>
      <c r="B20" s="26" t="s">
        <v>79</v>
      </c>
      <c r="C20" s="47"/>
      <c r="D20" s="25"/>
      <c r="E20" s="25"/>
      <c r="F20" s="10"/>
    </row>
    <row r="21" spans="1:6" ht="15">
      <c r="A21" s="26" t="s">
        <v>80</v>
      </c>
      <c r="B21" s="26" t="s">
        <v>81</v>
      </c>
      <c r="C21" s="47"/>
      <c r="D21" s="47"/>
      <c r="E21" s="25"/>
      <c r="F21" s="10"/>
    </row>
    <row r="22" spans="1:6" ht="15">
      <c r="A22" s="26"/>
      <c r="B22" s="26"/>
      <c r="C22" s="47"/>
      <c r="D22" s="25"/>
      <c r="E22" s="25"/>
      <c r="F22" s="10"/>
    </row>
    <row r="23" spans="1:6" ht="26.25">
      <c r="A23" s="26" t="s">
        <v>378</v>
      </c>
      <c r="B23" s="295" t="s">
        <v>379</v>
      </c>
      <c r="C23" s="47"/>
      <c r="D23" s="25"/>
      <c r="E23" s="25"/>
      <c r="F23" s="10"/>
    </row>
    <row r="24" spans="1:6" ht="26.25">
      <c r="A24" s="24" t="s">
        <v>380</v>
      </c>
      <c r="B24" s="294" t="s">
        <v>381</v>
      </c>
      <c r="C24" s="47">
        <f>C25+C26+C27+C28</f>
        <v>561600</v>
      </c>
      <c r="D24" s="25">
        <f>D25+D26+D27+D28</f>
        <v>416264.69</v>
      </c>
      <c r="E24" s="25">
        <f>E25+E26+E27+E28</f>
        <v>-145335.31</v>
      </c>
      <c r="F24" s="10"/>
    </row>
    <row r="25" spans="1:6" ht="39">
      <c r="A25" s="296" t="s">
        <v>383</v>
      </c>
      <c r="B25" s="294" t="s">
        <v>382</v>
      </c>
      <c r="C25" s="307">
        <v>205500</v>
      </c>
      <c r="D25" s="25">
        <v>157105.4</v>
      </c>
      <c r="E25" s="25">
        <f>D25-C25</f>
        <v>-48394.600000000006</v>
      </c>
      <c r="F25" s="10"/>
    </row>
    <row r="26" spans="1:6" ht="51.75">
      <c r="A26" s="296" t="s">
        <v>385</v>
      </c>
      <c r="B26" s="294" t="s">
        <v>384</v>
      </c>
      <c r="C26" s="47">
        <v>4300</v>
      </c>
      <c r="D26" s="25">
        <v>3538.78</v>
      </c>
      <c r="E26" s="25">
        <f>D26-C26</f>
        <v>-761.2199999999998</v>
      </c>
      <c r="F26" s="10"/>
    </row>
    <row r="27" spans="1:6" ht="51.75">
      <c r="A27" s="296" t="s">
        <v>386</v>
      </c>
      <c r="B27" s="294" t="s">
        <v>389</v>
      </c>
      <c r="C27" s="47">
        <v>332800</v>
      </c>
      <c r="D27" s="25">
        <v>269139.76</v>
      </c>
      <c r="E27" s="25">
        <f>D27-C27</f>
        <v>-63660.23999999999</v>
      </c>
      <c r="F27" s="10"/>
    </row>
    <row r="28" spans="1:6" ht="51.75">
      <c r="A28" s="296" t="s">
        <v>388</v>
      </c>
      <c r="B28" s="294" t="s">
        <v>387</v>
      </c>
      <c r="C28" s="47">
        <v>19000</v>
      </c>
      <c r="D28" s="25">
        <v>-13519.25</v>
      </c>
      <c r="E28" s="25">
        <f>D28-C28</f>
        <v>-32519.25</v>
      </c>
      <c r="F28" s="10"/>
    </row>
    <row r="29" spans="1:6" ht="15">
      <c r="A29" s="24" t="s">
        <v>19</v>
      </c>
      <c r="B29" s="157" t="s">
        <v>17</v>
      </c>
      <c r="C29" s="47"/>
      <c r="D29" s="25"/>
      <c r="E29" s="25"/>
      <c r="F29" s="10"/>
    </row>
    <row r="30" spans="1:6" ht="15">
      <c r="A30" s="38" t="s">
        <v>30</v>
      </c>
      <c r="B30" s="42" t="s">
        <v>14</v>
      </c>
      <c r="C30" s="46">
        <v>210000</v>
      </c>
      <c r="D30" s="39">
        <v>165193.64</v>
      </c>
      <c r="E30" s="39">
        <f>D30-C30</f>
        <v>-44806.359999999986</v>
      </c>
      <c r="F30" s="10"/>
    </row>
    <row r="31" spans="1:6" ht="15">
      <c r="A31" s="322" t="s">
        <v>82</v>
      </c>
      <c r="B31" s="323" t="s">
        <v>14</v>
      </c>
      <c r="C31" s="324">
        <v>210000</v>
      </c>
      <c r="D31" s="325">
        <v>165193.64</v>
      </c>
      <c r="E31" s="325">
        <f>D31-C31</f>
        <v>-44806.359999999986</v>
      </c>
      <c r="F31" s="10"/>
    </row>
    <row r="32" spans="1:6" ht="15">
      <c r="A32" s="322"/>
      <c r="B32" s="323"/>
      <c r="C32" s="324"/>
      <c r="D32" s="325"/>
      <c r="E32" s="325"/>
      <c r="F32" s="10"/>
    </row>
    <row r="33" spans="1:6" ht="15">
      <c r="A33" s="326" t="s">
        <v>1</v>
      </c>
      <c r="B33" s="327" t="s">
        <v>6</v>
      </c>
      <c r="C33" s="328">
        <f>C34+C37</f>
        <v>21251095</v>
      </c>
      <c r="D33" s="329">
        <f>D34+D38+D41+D44</f>
        <v>24222164.91</v>
      </c>
      <c r="E33" s="329">
        <f>D33-C33</f>
        <v>2971069.91</v>
      </c>
      <c r="F33" s="10"/>
    </row>
    <row r="34" spans="1:6" ht="15">
      <c r="A34" s="26" t="s">
        <v>40</v>
      </c>
      <c r="B34" s="24" t="s">
        <v>56</v>
      </c>
      <c r="C34" s="45">
        <v>2250000</v>
      </c>
      <c r="D34" s="25">
        <v>2572111.45</v>
      </c>
      <c r="E34" s="25">
        <f>D34-C34</f>
        <v>322111.4500000002</v>
      </c>
      <c r="F34" s="10"/>
    </row>
    <row r="35" spans="1:6" ht="15">
      <c r="A35" s="26"/>
      <c r="B35" s="26" t="s">
        <v>57</v>
      </c>
      <c r="C35" s="47"/>
      <c r="D35" s="25"/>
      <c r="E35" s="25"/>
      <c r="F35" s="10"/>
    </row>
    <row r="36" spans="1:6" ht="15">
      <c r="A36" s="26"/>
      <c r="B36" s="26" t="s">
        <v>58</v>
      </c>
      <c r="C36" s="47"/>
      <c r="D36" s="25"/>
      <c r="E36" s="25"/>
      <c r="F36" s="10"/>
    </row>
    <row r="37" spans="1:6" ht="15">
      <c r="A37" s="38" t="s">
        <v>38</v>
      </c>
      <c r="B37" s="42" t="s">
        <v>7</v>
      </c>
      <c r="C37" s="46">
        <f>C38+C41+C44</f>
        <v>19001095</v>
      </c>
      <c r="D37" s="39">
        <f>D38+D41+D44</f>
        <v>21650053.46</v>
      </c>
      <c r="E37" s="39">
        <f>D37-C37</f>
        <v>2648958.460000001</v>
      </c>
      <c r="F37" s="10"/>
    </row>
    <row r="38" spans="1:6" ht="15">
      <c r="A38" s="24" t="s">
        <v>32</v>
      </c>
      <c r="B38" s="26" t="s">
        <v>41</v>
      </c>
      <c r="C38" s="48">
        <v>3000000</v>
      </c>
      <c r="D38" s="25">
        <v>3255365.09</v>
      </c>
      <c r="E38" s="25">
        <f>D38-C38</f>
        <v>255365.08999999985</v>
      </c>
      <c r="F38" s="10"/>
    </row>
    <row r="39" spans="1:6" ht="15">
      <c r="A39" s="26" t="s">
        <v>83</v>
      </c>
      <c r="B39" s="26" t="s">
        <v>392</v>
      </c>
      <c r="C39" s="48"/>
      <c r="D39" s="27"/>
      <c r="E39" s="27"/>
      <c r="F39" s="10"/>
    </row>
    <row r="40" spans="1:6" ht="26.25">
      <c r="A40" s="26" t="s">
        <v>84</v>
      </c>
      <c r="B40" s="294" t="s">
        <v>391</v>
      </c>
      <c r="C40" s="48"/>
      <c r="D40" s="27"/>
      <c r="E40" s="27"/>
      <c r="F40" s="10"/>
    </row>
    <row r="41" spans="1:6" ht="15">
      <c r="A41" s="24" t="s">
        <v>31</v>
      </c>
      <c r="B41" s="26" t="s">
        <v>41</v>
      </c>
      <c r="C41" s="48">
        <v>16000000</v>
      </c>
      <c r="D41" s="25">
        <v>18394587.91</v>
      </c>
      <c r="E41" s="25">
        <f>D41-C41</f>
        <v>2394587.91</v>
      </c>
      <c r="F41" s="10"/>
    </row>
    <row r="42" spans="1:6" ht="15">
      <c r="A42" s="26" t="s">
        <v>85</v>
      </c>
      <c r="B42" s="26" t="s">
        <v>42</v>
      </c>
      <c r="C42" s="48"/>
      <c r="D42" s="27"/>
      <c r="E42" s="27"/>
      <c r="F42" s="10"/>
    </row>
    <row r="43" spans="1:6" ht="26.25">
      <c r="A43" s="26" t="s">
        <v>390</v>
      </c>
      <c r="B43" s="294" t="s">
        <v>391</v>
      </c>
      <c r="C43" s="47"/>
      <c r="D43" s="25"/>
      <c r="E43" s="25"/>
      <c r="F43" s="10"/>
    </row>
    <row r="44" spans="1:6" ht="15">
      <c r="A44" s="26" t="s">
        <v>450</v>
      </c>
      <c r="B44" s="294" t="s">
        <v>451</v>
      </c>
      <c r="C44" s="47">
        <v>1095</v>
      </c>
      <c r="D44" s="25">
        <v>100.46</v>
      </c>
      <c r="E44" s="25">
        <f>D44-C44</f>
        <v>-994.54</v>
      </c>
      <c r="F44" s="10"/>
    </row>
    <row r="45" spans="1:6" ht="15">
      <c r="A45" s="26"/>
      <c r="B45" s="294"/>
      <c r="C45" s="47"/>
      <c r="D45" s="25"/>
      <c r="E45" s="25"/>
      <c r="F45" s="10"/>
    </row>
    <row r="46" spans="1:6" ht="15">
      <c r="A46" s="38"/>
      <c r="B46" s="42" t="s">
        <v>86</v>
      </c>
      <c r="C46" s="46">
        <f>C47+C52</f>
        <v>12061783</v>
      </c>
      <c r="D46" s="39">
        <f>D47+D52</f>
        <v>13827997.85</v>
      </c>
      <c r="E46" s="39">
        <f>D46-C46</f>
        <v>1766214.8499999996</v>
      </c>
      <c r="F46" s="10"/>
    </row>
    <row r="47" spans="1:6" ht="15">
      <c r="A47" s="24" t="s">
        <v>443</v>
      </c>
      <c r="B47" s="75" t="s">
        <v>43</v>
      </c>
      <c r="C47" s="47">
        <v>11570812</v>
      </c>
      <c r="D47" s="25">
        <v>13205809</v>
      </c>
      <c r="E47" s="25">
        <f>D47-C47</f>
        <v>1634997</v>
      </c>
      <c r="F47" s="10"/>
    </row>
    <row r="48" spans="1:6" ht="15">
      <c r="A48" s="26"/>
      <c r="B48" s="75" t="s">
        <v>44</v>
      </c>
      <c r="C48" s="47"/>
      <c r="D48" s="25"/>
      <c r="E48" s="25"/>
      <c r="F48" s="10"/>
    </row>
    <row r="49" spans="1:6" ht="15">
      <c r="A49" s="26"/>
      <c r="B49" s="75" t="s">
        <v>45</v>
      </c>
      <c r="C49" s="47"/>
      <c r="D49" s="25"/>
      <c r="E49" s="25"/>
      <c r="F49" s="10"/>
    </row>
    <row r="50" spans="1:6" ht="15">
      <c r="A50" s="26"/>
      <c r="B50" s="75" t="s">
        <v>46</v>
      </c>
      <c r="C50" s="47"/>
      <c r="D50" s="25"/>
      <c r="E50" s="25"/>
      <c r="F50" s="10"/>
    </row>
    <row r="51" spans="1:6" ht="15">
      <c r="A51" s="26"/>
      <c r="B51" s="75" t="s">
        <v>47</v>
      </c>
      <c r="C51" s="47"/>
      <c r="D51" s="25"/>
      <c r="E51" s="25"/>
      <c r="F51" s="10"/>
    </row>
    <row r="52" spans="1:6" ht="15">
      <c r="A52" s="24" t="s">
        <v>444</v>
      </c>
      <c r="B52" s="75" t="s">
        <v>87</v>
      </c>
      <c r="C52" s="47">
        <v>490971</v>
      </c>
      <c r="D52" s="25">
        <v>622188.85</v>
      </c>
      <c r="E52" s="25">
        <f>D52-C52</f>
        <v>131217.84999999998</v>
      </c>
      <c r="F52" s="10"/>
    </row>
    <row r="53" spans="1:6" ht="15">
      <c r="A53" s="26"/>
      <c r="B53" s="75" t="s">
        <v>88</v>
      </c>
      <c r="C53" s="47"/>
      <c r="D53" s="25"/>
      <c r="E53" s="25"/>
      <c r="F53" s="10"/>
    </row>
    <row r="54" spans="1:6" ht="15">
      <c r="A54" s="38" t="s">
        <v>445</v>
      </c>
      <c r="B54" s="42" t="s">
        <v>51</v>
      </c>
      <c r="C54" s="46">
        <v>100</v>
      </c>
      <c r="D54" s="39">
        <v>1979</v>
      </c>
      <c r="E54" s="39">
        <f>D54-C54</f>
        <v>1879</v>
      </c>
      <c r="F54" s="10"/>
    </row>
    <row r="55" spans="1:6" ht="15">
      <c r="A55" s="26"/>
      <c r="B55" s="26" t="s">
        <v>452</v>
      </c>
      <c r="C55" s="47"/>
      <c r="D55" s="25"/>
      <c r="E55" s="25"/>
      <c r="F55" s="10"/>
    </row>
    <row r="56" spans="1:6" ht="15">
      <c r="A56" s="26"/>
      <c r="B56" s="26" t="s">
        <v>453</v>
      </c>
      <c r="C56" s="47"/>
      <c r="D56" s="25"/>
      <c r="E56" s="25"/>
      <c r="F56" s="10"/>
    </row>
    <row r="57" spans="1:6" ht="15">
      <c r="A57" s="37" t="s">
        <v>61</v>
      </c>
      <c r="B57" s="38" t="s">
        <v>89</v>
      </c>
      <c r="C57" s="46">
        <v>5701846.2</v>
      </c>
      <c r="D57" s="39">
        <v>5965332.27</v>
      </c>
      <c r="E57" s="39">
        <f>D57-C57</f>
        <v>263486.06999999937</v>
      </c>
      <c r="F57" s="10"/>
    </row>
    <row r="58" spans="1:6" ht="15">
      <c r="A58" s="26"/>
      <c r="B58" s="24" t="s">
        <v>90</v>
      </c>
      <c r="C58" s="47"/>
      <c r="D58" s="25"/>
      <c r="E58" s="25"/>
      <c r="F58" s="10"/>
    </row>
    <row r="59" spans="1:6" ht="15">
      <c r="A59" s="24" t="s">
        <v>446</v>
      </c>
      <c r="B59" s="26" t="s">
        <v>454</v>
      </c>
      <c r="C59" s="48">
        <v>5701846.2</v>
      </c>
      <c r="D59" s="27">
        <v>5965332.27</v>
      </c>
      <c r="E59" s="27">
        <f>D59-C59</f>
        <v>263486.06999999937</v>
      </c>
      <c r="F59" s="10"/>
    </row>
    <row r="60" spans="1:6" ht="15">
      <c r="A60" s="24"/>
      <c r="B60" s="26" t="s">
        <v>455</v>
      </c>
      <c r="C60" s="47"/>
      <c r="D60" s="25"/>
      <c r="E60" s="25"/>
      <c r="F60" s="11"/>
    </row>
    <row r="61" spans="1:6" ht="15">
      <c r="A61" s="24"/>
      <c r="B61" s="26" t="s">
        <v>91</v>
      </c>
      <c r="C61" s="47"/>
      <c r="D61" s="25"/>
      <c r="E61" s="25"/>
      <c r="F61" s="12"/>
    </row>
    <row r="62" spans="1:6" ht="15">
      <c r="A62" s="24" t="s">
        <v>49</v>
      </c>
      <c r="B62" s="24" t="s">
        <v>59</v>
      </c>
      <c r="C62" s="49"/>
      <c r="D62" s="28"/>
      <c r="E62" s="28"/>
      <c r="F62" s="11"/>
    </row>
    <row r="63" spans="1:6" ht="15">
      <c r="A63" s="24"/>
      <c r="B63" s="24" t="s">
        <v>48</v>
      </c>
      <c r="C63" s="44"/>
      <c r="D63" s="24"/>
      <c r="E63" s="24"/>
      <c r="F63" s="11"/>
    </row>
    <row r="64" spans="1:6" ht="15">
      <c r="A64" s="41" t="s">
        <v>39</v>
      </c>
      <c r="B64" s="41" t="s">
        <v>456</v>
      </c>
      <c r="C64" s="43">
        <v>3035689</v>
      </c>
      <c r="D64" s="43">
        <v>3035689</v>
      </c>
      <c r="E64" s="43">
        <v>0</v>
      </c>
      <c r="F64" s="13"/>
    </row>
    <row r="65" spans="1:6" ht="15">
      <c r="A65" s="24"/>
      <c r="B65" s="26" t="s">
        <v>457</v>
      </c>
      <c r="C65" s="44"/>
      <c r="D65" s="335"/>
      <c r="E65" s="44"/>
      <c r="F65" s="13"/>
    </row>
    <row r="66" spans="1:6" ht="15">
      <c r="A66" s="24"/>
      <c r="B66" s="24" t="s">
        <v>59</v>
      </c>
      <c r="C66" s="44"/>
      <c r="D66" s="335"/>
      <c r="E66" s="44"/>
      <c r="F66" s="13"/>
    </row>
    <row r="67" spans="1:6" ht="15">
      <c r="A67" s="24" t="s">
        <v>92</v>
      </c>
      <c r="B67" s="26" t="s">
        <v>93</v>
      </c>
      <c r="C67" s="44">
        <v>3296957.11</v>
      </c>
      <c r="D67" s="335">
        <v>3223375.38</v>
      </c>
      <c r="E67" s="44">
        <f>D67-C67</f>
        <v>-73581.72999999998</v>
      </c>
      <c r="F67" s="14"/>
    </row>
    <row r="68" spans="1:6" ht="15">
      <c r="A68" s="24"/>
      <c r="B68" s="26" t="s">
        <v>94</v>
      </c>
      <c r="C68" s="44"/>
      <c r="D68" s="335"/>
      <c r="E68" s="44"/>
      <c r="F68" s="15"/>
    </row>
    <row r="69" spans="1:6" ht="26.25">
      <c r="A69" s="24" t="s">
        <v>92</v>
      </c>
      <c r="B69" s="294" t="s">
        <v>458</v>
      </c>
      <c r="C69" s="44">
        <v>101466.62</v>
      </c>
      <c r="D69" s="335">
        <v>101466.62</v>
      </c>
      <c r="E69" s="44"/>
      <c r="F69" s="15"/>
    </row>
    <row r="70" spans="1:6" ht="15">
      <c r="A70" s="24" t="s">
        <v>92</v>
      </c>
      <c r="B70" s="26" t="s">
        <v>95</v>
      </c>
      <c r="C70" s="44">
        <v>2543400</v>
      </c>
      <c r="D70" s="335">
        <v>2543400</v>
      </c>
      <c r="E70" s="44">
        <v>0</v>
      </c>
      <c r="F70" s="15"/>
    </row>
    <row r="71" spans="1:6" ht="15">
      <c r="A71" s="24"/>
      <c r="B71" s="26" t="s">
        <v>459</v>
      </c>
      <c r="C71" s="44"/>
      <c r="D71" s="335"/>
      <c r="E71" s="44"/>
      <c r="F71" s="15"/>
    </row>
    <row r="72" spans="1:6" ht="15">
      <c r="A72" s="24" t="s">
        <v>55</v>
      </c>
      <c r="B72" s="24" t="s">
        <v>54</v>
      </c>
      <c r="C72" s="44">
        <v>67277.68</v>
      </c>
      <c r="D72" s="335">
        <v>67277.68</v>
      </c>
      <c r="E72" s="44">
        <v>0</v>
      </c>
      <c r="F72" s="15"/>
    </row>
    <row r="73" spans="1:6" ht="15">
      <c r="A73" s="24"/>
      <c r="B73" s="26" t="s">
        <v>96</v>
      </c>
      <c r="C73" s="44"/>
      <c r="D73" s="44"/>
      <c r="E73" s="44"/>
      <c r="F73" s="15"/>
    </row>
    <row r="74" spans="1:6" ht="15">
      <c r="A74" s="24" t="s">
        <v>531</v>
      </c>
      <c r="B74" s="26"/>
      <c r="C74" s="44">
        <v>0</v>
      </c>
      <c r="D74" s="330">
        <v>-2500</v>
      </c>
      <c r="E74" s="330">
        <f>D74-C74</f>
        <v>-2500</v>
      </c>
      <c r="F74" s="15"/>
    </row>
    <row r="75" spans="1:6" ht="39">
      <c r="A75" s="24" t="s">
        <v>530</v>
      </c>
      <c r="B75" s="295" t="s">
        <v>460</v>
      </c>
      <c r="C75" s="332">
        <v>17300</v>
      </c>
      <c r="D75" s="333">
        <v>17300</v>
      </c>
      <c r="E75" s="331">
        <v>0</v>
      </c>
      <c r="F75" s="15"/>
    </row>
    <row r="76" spans="1:6" ht="15">
      <c r="A76" s="24" t="s">
        <v>97</v>
      </c>
      <c r="B76" s="26" t="s">
        <v>98</v>
      </c>
      <c r="C76" s="334">
        <v>3712</v>
      </c>
      <c r="D76" s="31" t="s">
        <v>528</v>
      </c>
      <c r="E76" s="61"/>
      <c r="F76" s="15"/>
    </row>
    <row r="77" spans="1:6" ht="15">
      <c r="A77" s="24" t="s">
        <v>447</v>
      </c>
      <c r="B77" s="24" t="s">
        <v>461</v>
      </c>
      <c r="C77" s="334">
        <v>62942.55</v>
      </c>
      <c r="D77" s="31" t="s">
        <v>532</v>
      </c>
      <c r="E77" s="61" t="s">
        <v>529</v>
      </c>
      <c r="F77" s="16"/>
    </row>
    <row r="78" spans="1:6" ht="15">
      <c r="A78" s="24"/>
      <c r="B78" s="26" t="s">
        <v>99</v>
      </c>
      <c r="C78" s="45"/>
      <c r="D78" s="30"/>
      <c r="E78" s="30"/>
      <c r="F78" s="16"/>
    </row>
    <row r="79" spans="1:6" ht="15">
      <c r="A79" s="24"/>
      <c r="B79" s="26" t="s">
        <v>100</v>
      </c>
      <c r="C79" s="45"/>
      <c r="D79" s="30"/>
      <c r="E79" s="30"/>
      <c r="F79" s="15"/>
    </row>
    <row r="80" spans="1:5" ht="15">
      <c r="A80" s="24" t="s">
        <v>101</v>
      </c>
      <c r="B80" s="26" t="s">
        <v>102</v>
      </c>
      <c r="C80" s="45"/>
      <c r="D80" s="30"/>
      <c r="E80" s="30"/>
    </row>
    <row r="81" spans="1:5" ht="15">
      <c r="A81" s="26"/>
      <c r="B81" s="26" t="s">
        <v>103</v>
      </c>
      <c r="C81" s="45"/>
      <c r="D81" s="30"/>
      <c r="E81" s="30"/>
    </row>
    <row r="82" spans="1:5" ht="15">
      <c r="A82" s="24" t="s">
        <v>108</v>
      </c>
      <c r="B82" s="26"/>
      <c r="C82" s="74">
        <f>C11+C24+C30+C33+C47+C52+C54+C57+C64+C67+C69+C70+C72+C75+C76+C77</f>
        <v>71523818.60000001</v>
      </c>
      <c r="D82" s="74">
        <v>77482921.68</v>
      </c>
      <c r="E82" s="74">
        <f>D82-C82</f>
        <v>5959103.079999998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6.140625" style="0" customWidth="1"/>
    <col min="2" max="2" width="9.57421875" style="0" customWidth="1"/>
    <col min="3" max="3" width="10.00390625" style="0" customWidth="1"/>
    <col min="4" max="4" width="10.57421875" style="0" customWidth="1"/>
    <col min="5" max="5" width="8.421875" style="0" customWidth="1"/>
    <col min="6" max="6" width="12.8515625" style="0" customWidth="1"/>
    <col min="7" max="7" width="12.421875" style="0" customWidth="1"/>
    <col min="8" max="8" width="12.140625" style="0" customWidth="1"/>
  </cols>
  <sheetData>
    <row r="2" spans="1:7" ht="12.75">
      <c r="A2" s="1" t="s">
        <v>559</v>
      </c>
      <c r="B2" s="2"/>
      <c r="C2" s="2"/>
      <c r="D2" s="2"/>
      <c r="E2" s="2"/>
      <c r="F2" s="2"/>
      <c r="G2" s="2"/>
    </row>
    <row r="3" spans="1:7" ht="12.75">
      <c r="A3" s="1" t="s">
        <v>533</v>
      </c>
      <c r="B3" s="2"/>
      <c r="C3" s="2"/>
      <c r="D3" s="2"/>
      <c r="E3" s="2"/>
      <c r="F3" s="2"/>
      <c r="G3" s="2"/>
    </row>
    <row r="4" spans="1:7" ht="12.75">
      <c r="A4" s="35" t="s">
        <v>468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308" t="s">
        <v>203</v>
      </c>
      <c r="G5" s="308"/>
    </row>
    <row r="6" spans="1:8" ht="12.75">
      <c r="A6" s="32" t="s">
        <v>20</v>
      </c>
      <c r="B6" s="22" t="s">
        <v>140</v>
      </c>
      <c r="C6" s="22" t="s">
        <v>22</v>
      </c>
      <c r="D6" s="22" t="s">
        <v>24</v>
      </c>
      <c r="E6" s="22" t="s">
        <v>13</v>
      </c>
      <c r="F6" s="22" t="s">
        <v>534</v>
      </c>
      <c r="G6" s="22" t="s">
        <v>526</v>
      </c>
      <c r="H6" s="336" t="s">
        <v>535</v>
      </c>
    </row>
    <row r="7" spans="1:8" ht="12.75">
      <c r="A7" s="32" t="s">
        <v>21</v>
      </c>
      <c r="B7" s="22" t="s">
        <v>37</v>
      </c>
      <c r="C7" s="22" t="s">
        <v>23</v>
      </c>
      <c r="D7" s="22" t="s">
        <v>25</v>
      </c>
      <c r="E7" s="33" t="s">
        <v>26</v>
      </c>
      <c r="F7" s="31" t="s">
        <v>463</v>
      </c>
      <c r="G7" s="31" t="s">
        <v>503</v>
      </c>
      <c r="H7" s="337" t="s">
        <v>536</v>
      </c>
    </row>
    <row r="8" spans="1:8" ht="12.75">
      <c r="A8" s="32" t="s">
        <v>192</v>
      </c>
      <c r="B8" s="67" t="s">
        <v>52</v>
      </c>
      <c r="C8" s="67" t="s">
        <v>36</v>
      </c>
      <c r="D8" s="113"/>
      <c r="E8" s="61"/>
      <c r="F8" s="342">
        <f>F9+F13+F19+F26+F32+F25</f>
        <v>14677163.68</v>
      </c>
      <c r="G8" s="342">
        <f>G9+G14+G18+G19+G25+G32</f>
        <v>13807669.48</v>
      </c>
      <c r="H8" s="338"/>
    </row>
    <row r="9" spans="1:8" ht="12.75">
      <c r="A9" s="109" t="s">
        <v>248</v>
      </c>
      <c r="B9" s="110" t="s">
        <v>52</v>
      </c>
      <c r="C9" s="110" t="s">
        <v>34</v>
      </c>
      <c r="D9" s="115"/>
      <c r="E9" s="111"/>
      <c r="F9" s="345">
        <v>787234</v>
      </c>
      <c r="G9" s="346">
        <v>768319.18</v>
      </c>
      <c r="H9" s="339">
        <f>F9-G9</f>
        <v>18914.81999999995</v>
      </c>
    </row>
    <row r="10" spans="1:8" ht="12.75">
      <c r="A10" s="89" t="s">
        <v>219</v>
      </c>
      <c r="B10" s="68" t="s">
        <v>52</v>
      </c>
      <c r="C10" s="68" t="s">
        <v>34</v>
      </c>
      <c r="D10" s="117">
        <v>8118021</v>
      </c>
      <c r="E10" s="63"/>
      <c r="F10" s="347">
        <f>F11</f>
        <v>787234</v>
      </c>
      <c r="G10" s="346">
        <v>768319.18</v>
      </c>
      <c r="H10" s="339">
        <v>18914.82</v>
      </c>
    </row>
    <row r="11" spans="1:8" ht="19.5" customHeight="1">
      <c r="A11" s="309" t="s">
        <v>249</v>
      </c>
      <c r="B11" s="137" t="s">
        <v>52</v>
      </c>
      <c r="C11" s="137" t="s">
        <v>34</v>
      </c>
      <c r="D11" s="141">
        <v>8118021</v>
      </c>
      <c r="E11" s="139" t="s">
        <v>111</v>
      </c>
      <c r="F11" s="346">
        <f>F12</f>
        <v>787234</v>
      </c>
      <c r="G11" s="346">
        <v>768319.18</v>
      </c>
      <c r="H11" s="339">
        <v>18914.82</v>
      </c>
    </row>
    <row r="12" spans="1:8" ht="12.75">
      <c r="A12" s="309" t="s">
        <v>249</v>
      </c>
      <c r="B12" s="68" t="s">
        <v>52</v>
      </c>
      <c r="C12" s="68" t="s">
        <v>34</v>
      </c>
      <c r="D12" s="119" t="s">
        <v>110</v>
      </c>
      <c r="E12" s="62" t="s">
        <v>244</v>
      </c>
      <c r="F12" s="347">
        <v>787234</v>
      </c>
      <c r="G12" s="347">
        <v>768319.18</v>
      </c>
      <c r="H12" s="339">
        <v>18914.82</v>
      </c>
    </row>
    <row r="13" spans="1:8" ht="12.75">
      <c r="A13" s="109" t="s">
        <v>130</v>
      </c>
      <c r="B13" s="110" t="s">
        <v>52</v>
      </c>
      <c r="C13" s="110" t="s">
        <v>8</v>
      </c>
      <c r="D13" s="120"/>
      <c r="E13" s="111"/>
      <c r="F13" s="345">
        <f>F14+F18</f>
        <v>204619</v>
      </c>
      <c r="G13" s="345">
        <v>204609</v>
      </c>
      <c r="H13" s="339">
        <v>10</v>
      </c>
    </row>
    <row r="14" spans="1:8" ht="12.75">
      <c r="A14" s="133" t="s">
        <v>220</v>
      </c>
      <c r="B14" s="126" t="s">
        <v>52</v>
      </c>
      <c r="C14" s="126" t="s">
        <v>8</v>
      </c>
      <c r="D14" s="129" t="s">
        <v>131</v>
      </c>
      <c r="E14" s="127"/>
      <c r="F14" s="343">
        <f>F15</f>
        <v>100000</v>
      </c>
      <c r="G14" s="343">
        <v>99990</v>
      </c>
      <c r="H14" s="339">
        <v>10</v>
      </c>
    </row>
    <row r="15" spans="1:8" ht="15.75" customHeight="1">
      <c r="A15" s="133" t="s">
        <v>220</v>
      </c>
      <c r="B15" s="126" t="s">
        <v>52</v>
      </c>
      <c r="C15" s="126" t="s">
        <v>8</v>
      </c>
      <c r="D15" s="129" t="s">
        <v>221</v>
      </c>
      <c r="E15" s="127"/>
      <c r="F15" s="348">
        <f>F16</f>
        <v>100000</v>
      </c>
      <c r="G15" s="343">
        <v>99990</v>
      </c>
      <c r="H15" s="339">
        <v>10</v>
      </c>
    </row>
    <row r="16" spans="1:8" ht="12.75">
      <c r="A16" s="133" t="s">
        <v>220</v>
      </c>
      <c r="B16" s="137" t="s">
        <v>52</v>
      </c>
      <c r="C16" s="137" t="s">
        <v>8</v>
      </c>
      <c r="D16" s="144" t="s">
        <v>221</v>
      </c>
      <c r="E16" s="145" t="s">
        <v>109</v>
      </c>
      <c r="F16" s="349">
        <f>F17</f>
        <v>100000</v>
      </c>
      <c r="G16" s="346">
        <v>99990</v>
      </c>
      <c r="H16" s="339">
        <v>10</v>
      </c>
    </row>
    <row r="17" spans="1:8" ht="12.75">
      <c r="A17" s="133" t="s">
        <v>220</v>
      </c>
      <c r="B17" s="126" t="s">
        <v>52</v>
      </c>
      <c r="C17" s="126" t="s">
        <v>8</v>
      </c>
      <c r="D17" s="129" t="s">
        <v>221</v>
      </c>
      <c r="E17" s="127" t="s">
        <v>243</v>
      </c>
      <c r="F17" s="348">
        <v>100000</v>
      </c>
      <c r="G17" s="343">
        <v>99990</v>
      </c>
      <c r="H17" s="339">
        <v>10</v>
      </c>
    </row>
    <row r="18" spans="1:8" ht="17.25" customHeight="1">
      <c r="A18" s="133" t="s">
        <v>469</v>
      </c>
      <c r="B18" s="126" t="s">
        <v>52</v>
      </c>
      <c r="C18" s="126" t="s">
        <v>8</v>
      </c>
      <c r="D18" s="129" t="s">
        <v>470</v>
      </c>
      <c r="E18" s="127" t="s">
        <v>437</v>
      </c>
      <c r="F18" s="348">
        <v>104619</v>
      </c>
      <c r="G18" s="343">
        <v>104619</v>
      </c>
      <c r="H18" s="339">
        <v>0</v>
      </c>
    </row>
    <row r="19" spans="1:8" ht="12.75">
      <c r="A19" s="112" t="s">
        <v>132</v>
      </c>
      <c r="B19" s="110" t="s">
        <v>52</v>
      </c>
      <c r="C19" s="122" t="s">
        <v>9</v>
      </c>
      <c r="D19" s="122"/>
      <c r="E19" s="111"/>
      <c r="F19" s="345">
        <v>10919759</v>
      </c>
      <c r="G19" s="345">
        <v>10542837.14</v>
      </c>
      <c r="H19" s="339">
        <v>376931.86</v>
      </c>
    </row>
    <row r="20" spans="1:8" ht="25.5">
      <c r="A20" s="136" t="s">
        <v>224</v>
      </c>
      <c r="B20" s="68" t="s">
        <v>52</v>
      </c>
      <c r="C20" s="119" t="s">
        <v>9</v>
      </c>
      <c r="D20" s="119" t="s">
        <v>114</v>
      </c>
      <c r="E20" s="62"/>
      <c r="F20" s="350">
        <f>F21+F23</f>
        <v>10919759</v>
      </c>
      <c r="G20" s="351">
        <v>10542837.14</v>
      </c>
      <c r="H20" s="339">
        <v>376931.86</v>
      </c>
    </row>
    <row r="21" spans="1:8" ht="25.5">
      <c r="A21" s="136" t="s">
        <v>224</v>
      </c>
      <c r="B21" s="137" t="s">
        <v>52</v>
      </c>
      <c r="C21" s="138" t="s">
        <v>9</v>
      </c>
      <c r="D21" s="138" t="s">
        <v>114</v>
      </c>
      <c r="E21" s="139" t="s">
        <v>111</v>
      </c>
      <c r="F21" s="349">
        <v>7312270</v>
      </c>
      <c r="G21" s="346">
        <v>7041578.4</v>
      </c>
      <c r="H21" s="339">
        <v>270691.6</v>
      </c>
    </row>
    <row r="22" spans="1:8" ht="25.5">
      <c r="A22" s="136" t="s">
        <v>224</v>
      </c>
      <c r="B22" s="68" t="s">
        <v>52</v>
      </c>
      <c r="C22" s="119" t="s">
        <v>9</v>
      </c>
      <c r="D22" s="119" t="s">
        <v>114</v>
      </c>
      <c r="E22" s="62" t="s">
        <v>244</v>
      </c>
      <c r="F22" s="351">
        <v>7312270</v>
      </c>
      <c r="G22" s="351">
        <v>7041578.4</v>
      </c>
      <c r="H22" s="339">
        <f>F22-G22</f>
        <v>270691.5999999996</v>
      </c>
    </row>
    <row r="23" spans="1:8" ht="29.25" customHeight="1">
      <c r="A23" s="136" t="s">
        <v>224</v>
      </c>
      <c r="B23" s="137" t="s">
        <v>52</v>
      </c>
      <c r="C23" s="138" t="s">
        <v>9</v>
      </c>
      <c r="D23" s="138" t="s">
        <v>114</v>
      </c>
      <c r="E23" s="139" t="s">
        <v>109</v>
      </c>
      <c r="F23" s="346">
        <v>3607489</v>
      </c>
      <c r="G23" s="346">
        <v>3501258.74</v>
      </c>
      <c r="H23" s="339">
        <v>106230.26</v>
      </c>
    </row>
    <row r="24" spans="1:8" ht="21" customHeight="1">
      <c r="A24" s="136" t="s">
        <v>224</v>
      </c>
      <c r="B24" s="68" t="s">
        <v>52</v>
      </c>
      <c r="C24" s="119" t="s">
        <v>9</v>
      </c>
      <c r="D24" s="119" t="s">
        <v>114</v>
      </c>
      <c r="E24" s="62" t="s">
        <v>243</v>
      </c>
      <c r="F24" s="346">
        <v>3607489</v>
      </c>
      <c r="G24" s="346">
        <v>3501258.74</v>
      </c>
      <c r="H24" s="339">
        <f>F24-G24</f>
        <v>106230.25999999978</v>
      </c>
    </row>
    <row r="25" spans="1:8" ht="25.5">
      <c r="A25" s="57" t="s">
        <v>405</v>
      </c>
      <c r="B25" s="68" t="s">
        <v>52</v>
      </c>
      <c r="C25" s="119" t="s">
        <v>9</v>
      </c>
      <c r="D25" s="119" t="s">
        <v>406</v>
      </c>
      <c r="E25" s="62" t="s">
        <v>497</v>
      </c>
      <c r="F25" s="365">
        <v>266600</v>
      </c>
      <c r="G25" s="351">
        <v>266600</v>
      </c>
      <c r="H25" s="338">
        <v>0</v>
      </c>
    </row>
    <row r="26" spans="1:8" ht="12.75">
      <c r="A26" s="148" t="s">
        <v>10</v>
      </c>
      <c r="B26" s="122" t="s">
        <v>52</v>
      </c>
      <c r="C26" s="122" t="s">
        <v>66</v>
      </c>
      <c r="D26" s="122"/>
      <c r="E26" s="149"/>
      <c r="F26" s="345">
        <f>F27</f>
        <v>470000</v>
      </c>
      <c r="G26" s="345">
        <v>0</v>
      </c>
      <c r="H26" s="352">
        <f>H27</f>
        <v>470000</v>
      </c>
    </row>
    <row r="27" spans="1:8" ht="12.75">
      <c r="A27" s="128" t="s">
        <v>222</v>
      </c>
      <c r="B27" s="146" t="s">
        <v>52</v>
      </c>
      <c r="C27" s="146" t="s">
        <v>66</v>
      </c>
      <c r="D27" s="146" t="s">
        <v>202</v>
      </c>
      <c r="E27" s="147"/>
      <c r="F27" s="343">
        <f>F28</f>
        <v>470000</v>
      </c>
      <c r="G27" s="343">
        <v>0</v>
      </c>
      <c r="H27" s="343">
        <f>H28</f>
        <v>470000</v>
      </c>
    </row>
    <row r="28" spans="1:8" ht="13.5" customHeight="1">
      <c r="A28" s="128" t="s">
        <v>223</v>
      </c>
      <c r="B28" s="146" t="s">
        <v>52</v>
      </c>
      <c r="C28" s="146" t="s">
        <v>66</v>
      </c>
      <c r="D28" s="146" t="s">
        <v>113</v>
      </c>
      <c r="E28" s="147"/>
      <c r="F28" s="343">
        <f>F29</f>
        <v>470000</v>
      </c>
      <c r="G28" s="343">
        <v>0</v>
      </c>
      <c r="H28" s="343">
        <f>H29</f>
        <v>470000</v>
      </c>
    </row>
    <row r="29" spans="1:8" ht="13.5" customHeight="1">
      <c r="A29" s="310" t="s">
        <v>225</v>
      </c>
      <c r="B29" s="68" t="s">
        <v>52</v>
      </c>
      <c r="C29" s="119" t="s">
        <v>66</v>
      </c>
      <c r="D29" s="119" t="s">
        <v>226</v>
      </c>
      <c r="E29" s="62"/>
      <c r="F29" s="351">
        <f>F30</f>
        <v>470000</v>
      </c>
      <c r="G29" s="351">
        <v>0</v>
      </c>
      <c r="H29" s="351">
        <f>H30</f>
        <v>470000</v>
      </c>
    </row>
    <row r="30" spans="1:8" ht="12.75">
      <c r="A30" s="310" t="s">
        <v>225</v>
      </c>
      <c r="B30" s="137" t="s">
        <v>52</v>
      </c>
      <c r="C30" s="138" t="s">
        <v>66</v>
      </c>
      <c r="D30" s="138" t="s">
        <v>226</v>
      </c>
      <c r="E30" s="139" t="s">
        <v>179</v>
      </c>
      <c r="F30" s="346">
        <f>F31</f>
        <v>470000</v>
      </c>
      <c r="G30" s="346">
        <v>0</v>
      </c>
      <c r="H30" s="346">
        <f>H31</f>
        <v>470000</v>
      </c>
    </row>
    <row r="31" spans="1:8" ht="12.75">
      <c r="A31" s="150" t="s">
        <v>206</v>
      </c>
      <c r="B31" s="68" t="s">
        <v>52</v>
      </c>
      <c r="C31" s="119" t="s">
        <v>66</v>
      </c>
      <c r="D31" s="119" t="s">
        <v>226</v>
      </c>
      <c r="E31" s="62" t="s">
        <v>179</v>
      </c>
      <c r="F31" s="351">
        <v>470000</v>
      </c>
      <c r="G31" s="351">
        <v>0</v>
      </c>
      <c r="H31" s="351">
        <v>470000</v>
      </c>
    </row>
    <row r="32" spans="1:8" s="151" customFormat="1" ht="12.75">
      <c r="A32" s="148" t="s">
        <v>134</v>
      </c>
      <c r="B32" s="110" t="s">
        <v>52</v>
      </c>
      <c r="C32" s="122" t="s">
        <v>65</v>
      </c>
      <c r="D32" s="122"/>
      <c r="E32" s="111"/>
      <c r="F32" s="345">
        <f>F33+F38</f>
        <v>2028951.68</v>
      </c>
      <c r="G32" s="345">
        <f>G33+G38</f>
        <v>2025304.16</v>
      </c>
      <c r="H32" s="344">
        <f>F32-G32</f>
        <v>3647.5200000000186</v>
      </c>
    </row>
    <row r="33" spans="1:8" ht="12.75">
      <c r="A33" s="88" t="s">
        <v>228</v>
      </c>
      <c r="B33" s="126" t="s">
        <v>52</v>
      </c>
      <c r="C33" s="146" t="s">
        <v>65</v>
      </c>
      <c r="D33" s="146" t="s">
        <v>204</v>
      </c>
      <c r="E33" s="147"/>
      <c r="F33" s="354">
        <v>67277.68</v>
      </c>
      <c r="G33" s="354">
        <f>G34</f>
        <v>67277.68</v>
      </c>
      <c r="H33" s="338">
        <v>0</v>
      </c>
    </row>
    <row r="34" spans="1:8" ht="25.5" customHeight="1">
      <c r="A34" s="136" t="s">
        <v>227</v>
      </c>
      <c r="B34" s="68" t="s">
        <v>52</v>
      </c>
      <c r="C34" s="119" t="s">
        <v>65</v>
      </c>
      <c r="D34" s="119" t="s">
        <v>204</v>
      </c>
      <c r="E34" s="62"/>
      <c r="F34" s="351">
        <f>F35</f>
        <v>67277.68</v>
      </c>
      <c r="G34" s="351">
        <f>G35</f>
        <v>67277.68</v>
      </c>
      <c r="H34" s="338">
        <v>0</v>
      </c>
    </row>
    <row r="35" spans="1:8" s="151" customFormat="1" ht="15.75" customHeight="1">
      <c r="A35" s="169" t="s">
        <v>207</v>
      </c>
      <c r="B35" s="126" t="s">
        <v>52</v>
      </c>
      <c r="C35" s="146" t="s">
        <v>65</v>
      </c>
      <c r="D35" s="146" t="s">
        <v>242</v>
      </c>
      <c r="E35" s="147"/>
      <c r="F35" s="343">
        <f>F36</f>
        <v>67277.68</v>
      </c>
      <c r="G35" s="343">
        <f>G36</f>
        <v>67277.68</v>
      </c>
      <c r="H35" s="353">
        <v>0</v>
      </c>
    </row>
    <row r="36" spans="1:8" ht="30" customHeight="1">
      <c r="A36" s="169" t="s">
        <v>207</v>
      </c>
      <c r="B36" s="137" t="s">
        <v>52</v>
      </c>
      <c r="C36" s="138" t="s">
        <v>65</v>
      </c>
      <c r="D36" s="138" t="s">
        <v>242</v>
      </c>
      <c r="E36" s="139" t="s">
        <v>109</v>
      </c>
      <c r="F36" s="346">
        <f>F37</f>
        <v>67277.68</v>
      </c>
      <c r="G36" s="346">
        <f>G37</f>
        <v>67277.68</v>
      </c>
      <c r="H36" s="338">
        <v>0</v>
      </c>
    </row>
    <row r="37" spans="1:8" ht="18.75" customHeight="1">
      <c r="A37" s="169" t="s">
        <v>207</v>
      </c>
      <c r="B37" s="68" t="s">
        <v>52</v>
      </c>
      <c r="C37" s="65" t="s">
        <v>65</v>
      </c>
      <c r="D37" s="65" t="s">
        <v>242</v>
      </c>
      <c r="E37" s="63" t="s">
        <v>243</v>
      </c>
      <c r="F37" s="347">
        <v>67277.68</v>
      </c>
      <c r="G37" s="347">
        <v>67277.68</v>
      </c>
      <c r="H37" s="338">
        <v>0</v>
      </c>
    </row>
    <row r="38" spans="1:8" ht="21" customHeight="1">
      <c r="A38" s="259" t="s">
        <v>260</v>
      </c>
      <c r="B38" s="68" t="s">
        <v>52</v>
      </c>
      <c r="C38" s="65" t="s">
        <v>65</v>
      </c>
      <c r="D38" s="65" t="s">
        <v>170</v>
      </c>
      <c r="E38" s="63"/>
      <c r="F38" s="342">
        <f>F39</f>
        <v>1961674</v>
      </c>
      <c r="G38" s="342">
        <v>1958026.48</v>
      </c>
      <c r="H38" s="340">
        <v>3647.52</v>
      </c>
    </row>
    <row r="39" spans="1:8" ht="26.25" customHeight="1">
      <c r="A39" s="153" t="s">
        <v>250</v>
      </c>
      <c r="B39" s="68" t="s">
        <v>52</v>
      </c>
      <c r="C39" s="65" t="s">
        <v>65</v>
      </c>
      <c r="D39" s="65" t="s">
        <v>245</v>
      </c>
      <c r="E39" s="63"/>
      <c r="F39" s="347">
        <v>1961674</v>
      </c>
      <c r="G39" s="347">
        <v>1919861.48</v>
      </c>
      <c r="H39" s="340">
        <v>1882.52</v>
      </c>
    </row>
    <row r="40" spans="1:8" ht="22.5" customHeight="1">
      <c r="A40" s="153" t="s">
        <v>250</v>
      </c>
      <c r="B40" s="68" t="s">
        <v>52</v>
      </c>
      <c r="C40" s="65" t="s">
        <v>65</v>
      </c>
      <c r="D40" s="65" t="s">
        <v>245</v>
      </c>
      <c r="E40" s="63"/>
      <c r="F40" s="347">
        <f>F41+F43</f>
        <v>1961674</v>
      </c>
      <c r="G40" s="347">
        <v>1919861.48</v>
      </c>
      <c r="H40" s="340">
        <v>1882.52</v>
      </c>
    </row>
    <row r="41" spans="1:8" ht="16.5" customHeight="1">
      <c r="A41" s="153" t="s">
        <v>250</v>
      </c>
      <c r="B41" s="137" t="s">
        <v>52</v>
      </c>
      <c r="C41" s="138" t="s">
        <v>65</v>
      </c>
      <c r="D41" s="138" t="s">
        <v>245</v>
      </c>
      <c r="E41" s="139" t="s">
        <v>246</v>
      </c>
      <c r="F41" s="346">
        <f>F42</f>
        <v>1921744</v>
      </c>
      <c r="G41" s="346">
        <v>1919861.48</v>
      </c>
      <c r="H41" s="340">
        <v>1882.52</v>
      </c>
    </row>
    <row r="42" spans="1:8" ht="16.5" customHeight="1">
      <c r="A42" s="153" t="s">
        <v>250</v>
      </c>
      <c r="B42" s="68" t="s">
        <v>52</v>
      </c>
      <c r="C42" s="65" t="s">
        <v>65</v>
      </c>
      <c r="D42" s="65" t="s">
        <v>245</v>
      </c>
      <c r="E42" s="63" t="s">
        <v>246</v>
      </c>
      <c r="F42" s="347">
        <v>1921744</v>
      </c>
      <c r="G42" s="347">
        <v>1919861.48</v>
      </c>
      <c r="H42" s="340">
        <v>1882.52</v>
      </c>
    </row>
    <row r="43" spans="1:8" ht="16.5" customHeight="1">
      <c r="A43" s="153" t="s">
        <v>250</v>
      </c>
      <c r="B43" s="137" t="s">
        <v>52</v>
      </c>
      <c r="C43" s="138" t="s">
        <v>65</v>
      </c>
      <c r="D43" s="138" t="s">
        <v>245</v>
      </c>
      <c r="E43" s="139" t="s">
        <v>109</v>
      </c>
      <c r="F43" s="346">
        <v>39930</v>
      </c>
      <c r="G43" s="346">
        <v>38165</v>
      </c>
      <c r="H43" s="341">
        <v>1765</v>
      </c>
    </row>
    <row r="44" spans="1:8" ht="16.5" customHeight="1">
      <c r="A44" s="153" t="s">
        <v>250</v>
      </c>
      <c r="B44" s="68" t="s">
        <v>52</v>
      </c>
      <c r="C44" s="65" t="s">
        <v>65</v>
      </c>
      <c r="D44" s="65" t="s">
        <v>245</v>
      </c>
      <c r="E44" s="63" t="s">
        <v>243</v>
      </c>
      <c r="F44" s="347">
        <v>39930</v>
      </c>
      <c r="G44" s="347">
        <v>38165</v>
      </c>
      <c r="H44" s="341">
        <v>1765</v>
      </c>
    </row>
    <row r="45" spans="1:8" ht="16.5" customHeight="1">
      <c r="A45" s="258" t="s">
        <v>263</v>
      </c>
      <c r="B45" s="68" t="s">
        <v>52</v>
      </c>
      <c r="C45" s="65" t="s">
        <v>261</v>
      </c>
      <c r="D45" s="65" t="s">
        <v>538</v>
      </c>
      <c r="E45" s="63" t="s">
        <v>109</v>
      </c>
      <c r="F45" s="342">
        <v>99000</v>
      </c>
      <c r="G45" s="347">
        <v>99000</v>
      </c>
      <c r="H45" s="341">
        <v>0</v>
      </c>
    </row>
    <row r="46" spans="1:8" ht="16.5" customHeight="1">
      <c r="A46" s="257" t="s">
        <v>264</v>
      </c>
      <c r="B46" s="68" t="s">
        <v>52</v>
      </c>
      <c r="C46" s="65" t="s">
        <v>261</v>
      </c>
      <c r="D46" s="65" t="s">
        <v>538</v>
      </c>
      <c r="E46" s="63" t="s">
        <v>539</v>
      </c>
      <c r="F46" s="347">
        <v>99000</v>
      </c>
      <c r="G46" s="347">
        <v>99000</v>
      </c>
      <c r="H46" s="341">
        <v>0</v>
      </c>
    </row>
    <row r="47" spans="1:8" ht="16.5" customHeight="1">
      <c r="A47" s="258" t="s">
        <v>265</v>
      </c>
      <c r="B47" s="68" t="s">
        <v>52</v>
      </c>
      <c r="C47" s="65" t="s">
        <v>267</v>
      </c>
      <c r="D47" s="65"/>
      <c r="E47" s="63"/>
      <c r="F47" s="342">
        <v>166362</v>
      </c>
      <c r="G47" s="342">
        <v>166362</v>
      </c>
      <c r="H47" s="341">
        <v>0</v>
      </c>
    </row>
    <row r="48" spans="1:8" ht="16.5" customHeight="1">
      <c r="A48" s="257" t="s">
        <v>266</v>
      </c>
      <c r="B48" s="68" t="s">
        <v>52</v>
      </c>
      <c r="C48" s="65" t="s">
        <v>267</v>
      </c>
      <c r="D48" s="65" t="s">
        <v>235</v>
      </c>
      <c r="E48" s="63" t="s">
        <v>243</v>
      </c>
      <c r="F48" s="347">
        <v>166362</v>
      </c>
      <c r="G48" s="347">
        <v>166362</v>
      </c>
      <c r="H48" s="341">
        <v>0</v>
      </c>
    </row>
    <row r="49" spans="1:8" ht="16.5" customHeight="1">
      <c r="A49" s="257" t="s">
        <v>266</v>
      </c>
      <c r="B49" s="68" t="s">
        <v>52</v>
      </c>
      <c r="C49" s="65" t="s">
        <v>267</v>
      </c>
      <c r="D49" s="65" t="s">
        <v>235</v>
      </c>
      <c r="E49" s="63" t="s">
        <v>540</v>
      </c>
      <c r="F49" s="347">
        <v>166362</v>
      </c>
      <c r="G49" s="347">
        <v>166362</v>
      </c>
      <c r="H49" s="341">
        <v>0</v>
      </c>
    </row>
    <row r="50" spans="1:8" ht="16.5" customHeight="1">
      <c r="A50" s="155" t="s">
        <v>193</v>
      </c>
      <c r="B50" s="67" t="s">
        <v>52</v>
      </c>
      <c r="C50" s="66" t="s">
        <v>188</v>
      </c>
      <c r="D50" s="66"/>
      <c r="E50" s="61"/>
      <c r="F50" s="342">
        <f>F51+F78</f>
        <v>13433783.200000001</v>
      </c>
      <c r="G50" s="342">
        <f>G51+G78</f>
        <v>12816078.78</v>
      </c>
      <c r="H50" s="340">
        <f>F50-G50</f>
        <v>617704.4200000018</v>
      </c>
    </row>
    <row r="51" spans="1:8" ht="28.5" customHeight="1">
      <c r="A51" s="168" t="s">
        <v>185</v>
      </c>
      <c r="B51" s="110" t="s">
        <v>52</v>
      </c>
      <c r="C51" s="122" t="s">
        <v>104</v>
      </c>
      <c r="D51" s="122"/>
      <c r="E51" s="111"/>
      <c r="F51" s="345">
        <f>F66+F52</f>
        <v>12885852.370000001</v>
      </c>
      <c r="G51" s="343">
        <v>12286078.78</v>
      </c>
      <c r="H51" s="340">
        <f>F51-G51</f>
        <v>599773.5900000017</v>
      </c>
    </row>
    <row r="52" spans="1:8" s="151" customFormat="1" ht="38.25">
      <c r="A52" s="90" t="s">
        <v>127</v>
      </c>
      <c r="B52" s="126" t="s">
        <v>52</v>
      </c>
      <c r="C52" s="146" t="s">
        <v>104</v>
      </c>
      <c r="D52" s="146" t="s">
        <v>136</v>
      </c>
      <c r="E52" s="147"/>
      <c r="F52" s="343">
        <f>F53</f>
        <v>7348498.38</v>
      </c>
      <c r="G52" s="343">
        <v>6819368.78</v>
      </c>
      <c r="H52" s="340">
        <f>F52-G52</f>
        <v>529129.5999999996</v>
      </c>
    </row>
    <row r="53" spans="1:8" s="151" customFormat="1" ht="51">
      <c r="A53" s="162" t="s">
        <v>471</v>
      </c>
      <c r="B53" s="126" t="s">
        <v>52</v>
      </c>
      <c r="C53" s="146" t="s">
        <v>104</v>
      </c>
      <c r="D53" s="146" t="s">
        <v>138</v>
      </c>
      <c r="E53" s="147"/>
      <c r="F53" s="343">
        <f>F63+F60+F58+F55</f>
        <v>7348498.38</v>
      </c>
      <c r="G53" s="343">
        <v>6819368.78</v>
      </c>
      <c r="H53" s="340">
        <f>F53-G53</f>
        <v>529129.5999999996</v>
      </c>
    </row>
    <row r="54" spans="1:8" s="151" customFormat="1" ht="51">
      <c r="A54" s="169" t="s">
        <v>472</v>
      </c>
      <c r="B54" s="126" t="s">
        <v>52</v>
      </c>
      <c r="C54" s="146" t="s">
        <v>104</v>
      </c>
      <c r="D54" s="146" t="s">
        <v>178</v>
      </c>
      <c r="E54" s="147"/>
      <c r="F54" s="343">
        <f>F55+F58+F60+F63</f>
        <v>7348498.38</v>
      </c>
      <c r="G54" s="343">
        <f>G55+G58+G60+G63</f>
        <v>6819368.779999999</v>
      </c>
      <c r="H54" s="340">
        <f>F54-G54</f>
        <v>529129.6000000006</v>
      </c>
    </row>
    <row r="55" spans="1:8" s="151" customFormat="1" ht="12.75">
      <c r="A55" s="169" t="s">
        <v>252</v>
      </c>
      <c r="B55" s="126" t="s">
        <v>52</v>
      </c>
      <c r="C55" s="146" t="s">
        <v>104</v>
      </c>
      <c r="D55" s="146" t="s">
        <v>251</v>
      </c>
      <c r="E55" s="147"/>
      <c r="F55" s="343">
        <f>F56</f>
        <v>6339594.2</v>
      </c>
      <c r="G55" s="343">
        <v>5866945.6</v>
      </c>
      <c r="H55" s="344">
        <v>472648.6</v>
      </c>
    </row>
    <row r="56" spans="1:8" s="151" customFormat="1" ht="12.75">
      <c r="A56" s="143" t="s">
        <v>252</v>
      </c>
      <c r="B56" s="137" t="s">
        <v>52</v>
      </c>
      <c r="C56" s="138" t="s">
        <v>104</v>
      </c>
      <c r="D56" s="138" t="s">
        <v>251</v>
      </c>
      <c r="E56" s="139" t="s">
        <v>109</v>
      </c>
      <c r="F56" s="346">
        <f>F57</f>
        <v>6339594.2</v>
      </c>
      <c r="G56" s="343">
        <v>5866945.6</v>
      </c>
      <c r="H56" s="344">
        <v>472648.6</v>
      </c>
    </row>
    <row r="57" spans="1:8" s="151" customFormat="1" ht="12.75">
      <c r="A57" s="57" t="s">
        <v>252</v>
      </c>
      <c r="B57" s="126" t="s">
        <v>52</v>
      </c>
      <c r="C57" s="146" t="s">
        <v>104</v>
      </c>
      <c r="D57" s="146" t="s">
        <v>251</v>
      </c>
      <c r="E57" s="147" t="s">
        <v>243</v>
      </c>
      <c r="F57" s="343">
        <v>6339594.2</v>
      </c>
      <c r="G57" s="343">
        <v>5866945.6</v>
      </c>
      <c r="H57" s="344">
        <v>472648.6</v>
      </c>
    </row>
    <row r="58" spans="1:8" s="151" customFormat="1" ht="12.75">
      <c r="A58" s="57" t="s">
        <v>404</v>
      </c>
      <c r="B58" s="126" t="s">
        <v>52</v>
      </c>
      <c r="C58" s="146" t="s">
        <v>104</v>
      </c>
      <c r="D58" s="146" t="s">
        <v>403</v>
      </c>
      <c r="E58" s="147" t="s">
        <v>109</v>
      </c>
      <c r="F58" s="343">
        <v>559854.87</v>
      </c>
      <c r="G58" s="343">
        <v>559854.87</v>
      </c>
      <c r="H58" s="344">
        <v>0</v>
      </c>
    </row>
    <row r="59" spans="1:8" s="151" customFormat="1" ht="12.75">
      <c r="A59" s="57" t="s">
        <v>397</v>
      </c>
      <c r="B59" s="126" t="s">
        <v>52</v>
      </c>
      <c r="C59" s="146" t="s">
        <v>104</v>
      </c>
      <c r="D59" s="146" t="s">
        <v>403</v>
      </c>
      <c r="E59" s="147" t="s">
        <v>243</v>
      </c>
      <c r="F59" s="343">
        <v>559854.87</v>
      </c>
      <c r="G59" s="343">
        <v>559854.87</v>
      </c>
      <c r="H59" s="344">
        <v>0</v>
      </c>
    </row>
    <row r="60" spans="1:8" s="151" customFormat="1" ht="12.75">
      <c r="A60" s="169" t="s">
        <v>176</v>
      </c>
      <c r="B60" s="126" t="s">
        <v>52</v>
      </c>
      <c r="C60" s="146" t="s">
        <v>104</v>
      </c>
      <c r="D60" s="146" t="s">
        <v>229</v>
      </c>
      <c r="E60" s="147"/>
      <c r="F60" s="343">
        <f>F61</f>
        <v>446381</v>
      </c>
      <c r="G60" s="343">
        <v>389900</v>
      </c>
      <c r="H60" s="344">
        <v>56481</v>
      </c>
    </row>
    <row r="61" spans="1:8" s="151" customFormat="1" ht="12.75">
      <c r="A61" s="169" t="s">
        <v>176</v>
      </c>
      <c r="B61" s="137" t="s">
        <v>52</v>
      </c>
      <c r="C61" s="138" t="s">
        <v>104</v>
      </c>
      <c r="D61" s="138" t="s">
        <v>229</v>
      </c>
      <c r="E61" s="139" t="s">
        <v>109</v>
      </c>
      <c r="F61" s="346">
        <f>F62</f>
        <v>446381</v>
      </c>
      <c r="G61" s="343">
        <v>389900</v>
      </c>
      <c r="H61" s="344">
        <v>56481</v>
      </c>
    </row>
    <row r="62" spans="1:8" s="151" customFormat="1" ht="12.75">
      <c r="A62" s="169" t="s">
        <v>176</v>
      </c>
      <c r="B62" s="126" t="s">
        <v>52</v>
      </c>
      <c r="C62" s="146" t="s">
        <v>104</v>
      </c>
      <c r="D62" s="146" t="s">
        <v>229</v>
      </c>
      <c r="E62" s="147" t="s">
        <v>243</v>
      </c>
      <c r="F62" s="343">
        <v>446381</v>
      </c>
      <c r="G62" s="343">
        <v>389900</v>
      </c>
      <c r="H62" s="344">
        <v>56481</v>
      </c>
    </row>
    <row r="63" spans="1:8" s="151" customFormat="1" ht="12.75">
      <c r="A63" s="170" t="s">
        <v>404</v>
      </c>
      <c r="B63" s="126" t="s">
        <v>52</v>
      </c>
      <c r="C63" s="146" t="s">
        <v>104</v>
      </c>
      <c r="D63" s="146" t="s">
        <v>230</v>
      </c>
      <c r="E63" s="147"/>
      <c r="F63" s="343">
        <v>2668.31</v>
      </c>
      <c r="G63" s="343">
        <v>2668.31</v>
      </c>
      <c r="H63" s="344">
        <v>0</v>
      </c>
    </row>
    <row r="64" spans="1:8" s="151" customFormat="1" ht="12.75">
      <c r="A64" s="143" t="s">
        <v>253</v>
      </c>
      <c r="B64" s="137" t="s">
        <v>52</v>
      </c>
      <c r="C64" s="138" t="s">
        <v>104</v>
      </c>
      <c r="D64" s="138" t="s">
        <v>230</v>
      </c>
      <c r="E64" s="139" t="s">
        <v>109</v>
      </c>
      <c r="F64" s="346">
        <v>2668.31</v>
      </c>
      <c r="G64" s="346">
        <v>2668.31</v>
      </c>
      <c r="H64" s="344">
        <v>0</v>
      </c>
    </row>
    <row r="65" spans="1:8" s="151" customFormat="1" ht="12.75">
      <c r="A65" s="143" t="s">
        <v>253</v>
      </c>
      <c r="B65" s="126" t="s">
        <v>52</v>
      </c>
      <c r="C65" s="146" t="s">
        <v>104</v>
      </c>
      <c r="D65" s="146" t="s">
        <v>230</v>
      </c>
      <c r="E65" s="147" t="s">
        <v>243</v>
      </c>
      <c r="F65" s="343">
        <v>2668.31</v>
      </c>
      <c r="G65" s="343">
        <v>2668.31</v>
      </c>
      <c r="H65" s="344">
        <v>0</v>
      </c>
    </row>
    <row r="66" spans="1:8" ht="12.75">
      <c r="A66" s="143" t="s">
        <v>370</v>
      </c>
      <c r="B66" s="126" t="s">
        <v>52</v>
      </c>
      <c r="C66" s="146" t="s">
        <v>104</v>
      </c>
      <c r="D66" s="146" t="s">
        <v>369</v>
      </c>
      <c r="E66" s="147"/>
      <c r="F66" s="354">
        <f>F67+F68+F69+F70+F71+F72+F73</f>
        <v>5537353.99</v>
      </c>
      <c r="G66" s="354">
        <f>G67+G68+G69+G70+G71+G72+G73</f>
        <v>5466710</v>
      </c>
      <c r="H66" s="341">
        <f>F66-G66</f>
        <v>70643.99000000022</v>
      </c>
    </row>
    <row r="67" spans="1:8" ht="12.75">
      <c r="A67" s="143" t="s">
        <v>473</v>
      </c>
      <c r="B67" s="126" t="s">
        <v>52</v>
      </c>
      <c r="C67" s="146" t="s">
        <v>104</v>
      </c>
      <c r="D67" s="146" t="s">
        <v>474</v>
      </c>
      <c r="E67" s="147" t="s">
        <v>243</v>
      </c>
      <c r="F67" s="343">
        <v>248000</v>
      </c>
      <c r="G67" s="343">
        <v>191666</v>
      </c>
      <c r="H67" s="341">
        <v>56334</v>
      </c>
    </row>
    <row r="68" spans="1:8" ht="22.5" customHeight="1">
      <c r="A68" s="143" t="s">
        <v>475</v>
      </c>
      <c r="B68" s="126" t="s">
        <v>52</v>
      </c>
      <c r="C68" s="146" t="s">
        <v>104</v>
      </c>
      <c r="D68" s="146" t="s">
        <v>476</v>
      </c>
      <c r="E68" s="147" t="s">
        <v>243</v>
      </c>
      <c r="F68" s="343">
        <v>23400</v>
      </c>
      <c r="G68" s="343">
        <v>20833</v>
      </c>
      <c r="H68" s="341">
        <v>2567</v>
      </c>
    </row>
    <row r="69" spans="1:8" ht="12.75">
      <c r="A69" s="143" t="s">
        <v>477</v>
      </c>
      <c r="B69" s="126" t="s">
        <v>52</v>
      </c>
      <c r="C69" s="146" t="s">
        <v>104</v>
      </c>
      <c r="D69" s="146" t="s">
        <v>371</v>
      </c>
      <c r="E69" s="147" t="s">
        <v>243</v>
      </c>
      <c r="F69" s="343">
        <v>2668310</v>
      </c>
      <c r="G69" s="343">
        <v>2668310</v>
      </c>
      <c r="H69" s="341"/>
    </row>
    <row r="70" spans="1:8" ht="12.75">
      <c r="A70" s="143" t="s">
        <v>478</v>
      </c>
      <c r="B70" s="126" t="s">
        <v>52</v>
      </c>
      <c r="C70" s="146" t="s">
        <v>104</v>
      </c>
      <c r="D70" s="146" t="s">
        <v>479</v>
      </c>
      <c r="E70" s="147" t="s">
        <v>243</v>
      </c>
      <c r="F70" s="343">
        <v>23400</v>
      </c>
      <c r="G70" s="343">
        <v>23400</v>
      </c>
      <c r="H70" s="341">
        <v>0</v>
      </c>
    </row>
    <row r="71" spans="1:8" ht="19.5" customHeight="1">
      <c r="A71" s="143" t="s">
        <v>480</v>
      </c>
      <c r="B71" s="126" t="s">
        <v>52</v>
      </c>
      <c r="C71" s="146" t="s">
        <v>104</v>
      </c>
      <c r="D71" s="146" t="s">
        <v>481</v>
      </c>
      <c r="E71" s="147" t="s">
        <v>243</v>
      </c>
      <c r="F71" s="354">
        <v>2520000</v>
      </c>
      <c r="G71" s="354">
        <v>2520000</v>
      </c>
      <c r="H71" s="341">
        <v>0</v>
      </c>
    </row>
    <row r="72" spans="1:8" ht="19.5" customHeight="1">
      <c r="A72" s="143" t="s">
        <v>542</v>
      </c>
      <c r="B72" s="126" t="s">
        <v>52</v>
      </c>
      <c r="C72" s="146" t="s">
        <v>104</v>
      </c>
      <c r="D72" s="146" t="s">
        <v>541</v>
      </c>
      <c r="E72" s="147" t="s">
        <v>243</v>
      </c>
      <c r="F72" s="354">
        <v>4680</v>
      </c>
      <c r="G72" s="354">
        <v>4167</v>
      </c>
      <c r="H72" s="340">
        <v>513</v>
      </c>
    </row>
    <row r="73" spans="1:8" ht="19.5" customHeight="1">
      <c r="A73" s="143" t="s">
        <v>543</v>
      </c>
      <c r="B73" s="126" t="s">
        <v>52</v>
      </c>
      <c r="C73" s="146" t="s">
        <v>104</v>
      </c>
      <c r="D73" s="146" t="s">
        <v>544</v>
      </c>
      <c r="E73" s="147" t="s">
        <v>243</v>
      </c>
      <c r="F73" s="354">
        <v>49563.99</v>
      </c>
      <c r="G73" s="354">
        <v>38334</v>
      </c>
      <c r="H73" s="340">
        <v>11229.99</v>
      </c>
    </row>
    <row r="74" spans="1:8" ht="19.5" customHeight="1">
      <c r="A74" s="109" t="s">
        <v>33</v>
      </c>
      <c r="B74" s="110" t="s">
        <v>52</v>
      </c>
      <c r="C74" s="122" t="s">
        <v>27</v>
      </c>
      <c r="D74" s="156"/>
      <c r="E74" s="122"/>
      <c r="F74" s="355">
        <f>F78</f>
        <v>547930.83</v>
      </c>
      <c r="G74" s="355">
        <v>530000</v>
      </c>
      <c r="H74" s="341">
        <v>17930.83</v>
      </c>
    </row>
    <row r="75" spans="1:8" ht="32.25" customHeight="1">
      <c r="A75" s="311" t="s">
        <v>217</v>
      </c>
      <c r="B75" s="126" t="s">
        <v>52</v>
      </c>
      <c r="C75" s="146" t="s">
        <v>27</v>
      </c>
      <c r="D75" s="156">
        <v>8510000</v>
      </c>
      <c r="E75" s="122"/>
      <c r="F75" s="355">
        <v>547930.83</v>
      </c>
      <c r="G75" s="355">
        <v>530000</v>
      </c>
      <c r="H75" s="341">
        <v>17930.83</v>
      </c>
    </row>
    <row r="76" spans="1:8" ht="48" customHeight="1">
      <c r="A76" s="312" t="s">
        <v>254</v>
      </c>
      <c r="B76" s="126" t="s">
        <v>52</v>
      </c>
      <c r="C76" s="146" t="s">
        <v>27</v>
      </c>
      <c r="D76" s="156">
        <v>8518104</v>
      </c>
      <c r="E76" s="122" t="s">
        <v>243</v>
      </c>
      <c r="F76" s="355">
        <v>547930.83</v>
      </c>
      <c r="G76" s="355">
        <v>530000</v>
      </c>
      <c r="H76" s="340">
        <v>17930.83</v>
      </c>
    </row>
    <row r="77" spans="1:8" ht="22.5" customHeight="1">
      <c r="A77" s="143" t="s">
        <v>255</v>
      </c>
      <c r="B77" s="126" t="s">
        <v>52</v>
      </c>
      <c r="C77" s="146" t="s">
        <v>27</v>
      </c>
      <c r="D77" s="156">
        <v>8518104</v>
      </c>
      <c r="E77" s="122" t="s">
        <v>109</v>
      </c>
      <c r="F77" s="355">
        <v>547930.83</v>
      </c>
      <c r="G77" s="355">
        <v>530000</v>
      </c>
      <c r="H77" s="341">
        <v>17930.83</v>
      </c>
    </row>
    <row r="78" spans="1:8" ht="15.75" customHeight="1">
      <c r="A78" s="143" t="s">
        <v>255</v>
      </c>
      <c r="B78" s="126" t="s">
        <v>52</v>
      </c>
      <c r="C78" s="146" t="s">
        <v>27</v>
      </c>
      <c r="D78" s="186">
        <v>8518104</v>
      </c>
      <c r="E78" s="146" t="s">
        <v>540</v>
      </c>
      <c r="F78" s="356">
        <v>547930.83</v>
      </c>
      <c r="G78" s="356">
        <v>530000</v>
      </c>
      <c r="H78" s="341">
        <v>17930.83</v>
      </c>
    </row>
    <row r="79" spans="1:8" ht="15" customHeight="1">
      <c r="A79" s="32" t="s">
        <v>116</v>
      </c>
      <c r="B79" s="66" t="s">
        <v>52</v>
      </c>
      <c r="C79" s="66" t="s">
        <v>35</v>
      </c>
      <c r="D79" s="157"/>
      <c r="E79" s="61"/>
      <c r="F79" s="357">
        <f>F80+F95</f>
        <v>22812023.240000002</v>
      </c>
      <c r="G79" s="357">
        <f>G80+G95</f>
        <v>22386570.68</v>
      </c>
      <c r="H79" s="341">
        <f>F79-G79</f>
        <v>425452.5600000024</v>
      </c>
    </row>
    <row r="80" spans="1:8" ht="22.5" customHeight="1">
      <c r="A80" s="159" t="s">
        <v>186</v>
      </c>
      <c r="B80" s="110" t="s">
        <v>52</v>
      </c>
      <c r="C80" s="122" t="s">
        <v>18</v>
      </c>
      <c r="D80" s="156"/>
      <c r="E80" s="111"/>
      <c r="F80" s="355">
        <f>F81</f>
        <v>13086880.05</v>
      </c>
      <c r="G80" s="343">
        <v>12661533.49</v>
      </c>
      <c r="H80" s="340">
        <f>F80-G80</f>
        <v>425346.5600000005</v>
      </c>
    </row>
    <row r="81" spans="1:8" ht="27" customHeight="1">
      <c r="A81" s="90" t="s">
        <v>127</v>
      </c>
      <c r="B81" s="126" t="s">
        <v>52</v>
      </c>
      <c r="C81" s="146" t="s">
        <v>18</v>
      </c>
      <c r="D81" s="146" t="s">
        <v>136</v>
      </c>
      <c r="E81" s="147"/>
      <c r="F81" s="343">
        <v>13086880.05</v>
      </c>
      <c r="G81" s="343">
        <v>12661533.49</v>
      </c>
      <c r="H81" s="340">
        <f>F81-G81</f>
        <v>425346.5600000005</v>
      </c>
    </row>
    <row r="82" spans="1:8" ht="17.25" customHeight="1">
      <c r="A82" s="161" t="s">
        <v>482</v>
      </c>
      <c r="B82" s="68" t="s">
        <v>52</v>
      </c>
      <c r="C82" s="65" t="s">
        <v>18</v>
      </c>
      <c r="D82" s="65" t="s">
        <v>137</v>
      </c>
      <c r="E82" s="63"/>
      <c r="F82" s="347">
        <f>F83+F86+F89+F92</f>
        <v>13086880.05</v>
      </c>
      <c r="G82" s="347">
        <f>G83+G86+G90+G92</f>
        <v>12661533.49</v>
      </c>
      <c r="H82" s="341">
        <f>F82-G82</f>
        <v>425346.5600000005</v>
      </c>
    </row>
    <row r="83" spans="1:8" ht="40.5" customHeight="1">
      <c r="A83" s="161" t="s">
        <v>256</v>
      </c>
      <c r="B83" s="68" t="s">
        <v>52</v>
      </c>
      <c r="C83" s="65" t="s">
        <v>18</v>
      </c>
      <c r="D83" s="65" t="s">
        <v>231</v>
      </c>
      <c r="E83" s="63"/>
      <c r="F83" s="347">
        <f>F84</f>
        <v>4571930.86</v>
      </c>
      <c r="G83" s="347">
        <v>4195584.98</v>
      </c>
      <c r="H83" s="340">
        <v>376345.88</v>
      </c>
    </row>
    <row r="84" spans="1:8" ht="15" customHeight="1">
      <c r="A84" s="161" t="s">
        <v>256</v>
      </c>
      <c r="B84" s="137" t="s">
        <v>52</v>
      </c>
      <c r="C84" s="137" t="s">
        <v>18</v>
      </c>
      <c r="D84" s="137" t="s">
        <v>231</v>
      </c>
      <c r="E84" s="145" t="s">
        <v>109</v>
      </c>
      <c r="F84" s="346">
        <f>F85</f>
        <v>4571930.86</v>
      </c>
      <c r="G84" s="347">
        <v>4195584.98</v>
      </c>
      <c r="H84" s="341">
        <v>376345.88</v>
      </c>
    </row>
    <row r="85" spans="1:8" ht="16.5" customHeight="1">
      <c r="A85" s="161" t="s">
        <v>256</v>
      </c>
      <c r="B85" s="68" t="s">
        <v>52</v>
      </c>
      <c r="C85" s="68" t="s">
        <v>18</v>
      </c>
      <c r="D85" s="68" t="s">
        <v>231</v>
      </c>
      <c r="E85" s="60" t="s">
        <v>243</v>
      </c>
      <c r="F85" s="347">
        <v>4571930.86</v>
      </c>
      <c r="G85" s="347">
        <v>4195584.98</v>
      </c>
      <c r="H85" s="341">
        <v>376345.88</v>
      </c>
    </row>
    <row r="86" spans="1:8" ht="41.25" customHeight="1">
      <c r="A86" s="161" t="s">
        <v>257</v>
      </c>
      <c r="B86" s="68" t="s">
        <v>52</v>
      </c>
      <c r="C86" s="68" t="s">
        <v>18</v>
      </c>
      <c r="D86" s="68" t="s">
        <v>232</v>
      </c>
      <c r="E86" s="60"/>
      <c r="F86" s="347">
        <f>F87</f>
        <v>585043.94</v>
      </c>
      <c r="G86" s="347">
        <v>585043.94</v>
      </c>
      <c r="H86" s="341">
        <v>0</v>
      </c>
    </row>
    <row r="87" spans="1:8" ht="15.75" customHeight="1">
      <c r="A87" s="143" t="s">
        <v>258</v>
      </c>
      <c r="B87" s="137" t="s">
        <v>52</v>
      </c>
      <c r="C87" s="137" t="s">
        <v>18</v>
      </c>
      <c r="D87" s="137" t="s">
        <v>232</v>
      </c>
      <c r="E87" s="145" t="s">
        <v>109</v>
      </c>
      <c r="F87" s="346">
        <f>F88</f>
        <v>585043.94</v>
      </c>
      <c r="G87" s="347">
        <v>585043.94</v>
      </c>
      <c r="H87" s="341">
        <v>0</v>
      </c>
    </row>
    <row r="88" spans="1:8" ht="17.25" customHeight="1">
      <c r="A88" s="143" t="s">
        <v>258</v>
      </c>
      <c r="B88" s="68" t="s">
        <v>52</v>
      </c>
      <c r="C88" s="68" t="s">
        <v>18</v>
      </c>
      <c r="D88" s="68" t="s">
        <v>232</v>
      </c>
      <c r="E88" s="60" t="s">
        <v>243</v>
      </c>
      <c r="F88" s="347">
        <v>585043.94</v>
      </c>
      <c r="G88" s="347">
        <v>585043.94</v>
      </c>
      <c r="H88" s="341">
        <v>0</v>
      </c>
    </row>
    <row r="89" spans="1:8" ht="18" customHeight="1">
      <c r="A89" s="161" t="s">
        <v>257</v>
      </c>
      <c r="B89" s="68" t="s">
        <v>52</v>
      </c>
      <c r="C89" s="68" t="s">
        <v>18</v>
      </c>
      <c r="D89" s="68" t="s">
        <v>233</v>
      </c>
      <c r="E89" s="60"/>
      <c r="F89" s="347">
        <f>F90</f>
        <v>948367.42</v>
      </c>
      <c r="G89" s="347">
        <v>948367.42</v>
      </c>
      <c r="H89" s="341">
        <v>0</v>
      </c>
    </row>
    <row r="90" spans="1:8" ht="42.75" customHeight="1">
      <c r="A90" s="143" t="s">
        <v>259</v>
      </c>
      <c r="B90" s="137" t="s">
        <v>52</v>
      </c>
      <c r="C90" s="137" t="s">
        <v>18</v>
      </c>
      <c r="D90" s="137" t="s">
        <v>233</v>
      </c>
      <c r="E90" s="145" t="s">
        <v>109</v>
      </c>
      <c r="F90" s="346">
        <f>F91</f>
        <v>948367.42</v>
      </c>
      <c r="G90" s="347">
        <v>948367.42</v>
      </c>
      <c r="H90" s="341">
        <v>0</v>
      </c>
    </row>
    <row r="91" spans="1:8" ht="14.25" customHeight="1">
      <c r="A91" s="143" t="s">
        <v>259</v>
      </c>
      <c r="B91" s="68" t="s">
        <v>52</v>
      </c>
      <c r="C91" s="68" t="s">
        <v>18</v>
      </c>
      <c r="D91" s="68" t="s">
        <v>233</v>
      </c>
      <c r="E91" s="60" t="s">
        <v>243</v>
      </c>
      <c r="F91" s="347">
        <v>948367.42</v>
      </c>
      <c r="G91" s="347">
        <v>948367.42</v>
      </c>
      <c r="H91" s="341">
        <v>0</v>
      </c>
    </row>
    <row r="92" spans="1:8" ht="14.25" customHeight="1">
      <c r="A92" s="161" t="s">
        <v>257</v>
      </c>
      <c r="B92" s="68" t="s">
        <v>52</v>
      </c>
      <c r="C92" s="68" t="s">
        <v>18</v>
      </c>
      <c r="D92" s="68" t="s">
        <v>234</v>
      </c>
      <c r="E92" s="60"/>
      <c r="F92" s="347">
        <f>F93</f>
        <v>6981537.83</v>
      </c>
      <c r="G92" s="347">
        <v>6932537.15</v>
      </c>
      <c r="H92" s="341">
        <v>49000.68</v>
      </c>
    </row>
    <row r="93" spans="1:8" ht="12.75">
      <c r="A93" s="143" t="s">
        <v>268</v>
      </c>
      <c r="B93" s="137" t="s">
        <v>52</v>
      </c>
      <c r="C93" s="137" t="s">
        <v>18</v>
      </c>
      <c r="D93" s="137" t="s">
        <v>234</v>
      </c>
      <c r="E93" s="145" t="s">
        <v>109</v>
      </c>
      <c r="F93" s="346">
        <f>F94</f>
        <v>6981537.83</v>
      </c>
      <c r="G93" s="347">
        <v>6932537.15</v>
      </c>
      <c r="H93" s="341">
        <v>49000.68</v>
      </c>
    </row>
    <row r="94" spans="1:8" ht="12.75">
      <c r="A94" s="143" t="s">
        <v>268</v>
      </c>
      <c r="B94" s="68" t="s">
        <v>52</v>
      </c>
      <c r="C94" s="68" t="s">
        <v>18</v>
      </c>
      <c r="D94" s="68" t="s">
        <v>234</v>
      </c>
      <c r="E94" s="60" t="s">
        <v>243</v>
      </c>
      <c r="F94" s="347">
        <v>6981537.83</v>
      </c>
      <c r="G94" s="347">
        <v>6932537.15</v>
      </c>
      <c r="H94" s="341">
        <v>49000.68</v>
      </c>
    </row>
    <row r="95" spans="1:8" ht="12.75">
      <c r="A95" s="159" t="s">
        <v>269</v>
      </c>
      <c r="B95" s="110" t="s">
        <v>52</v>
      </c>
      <c r="C95" s="110" t="s">
        <v>175</v>
      </c>
      <c r="D95" s="165"/>
      <c r="E95" s="165"/>
      <c r="F95" s="358">
        <f>F96+F103</f>
        <v>9725143.19</v>
      </c>
      <c r="G95" s="345">
        <f>G96+G103</f>
        <v>9725037.19</v>
      </c>
      <c r="H95" s="341">
        <v>106</v>
      </c>
    </row>
    <row r="96" spans="1:8" ht="38.25">
      <c r="A96" s="161" t="s">
        <v>236</v>
      </c>
      <c r="B96" s="126" t="s">
        <v>52</v>
      </c>
      <c r="C96" s="126" t="s">
        <v>175</v>
      </c>
      <c r="D96" s="127" t="s">
        <v>237</v>
      </c>
      <c r="E96" s="127"/>
      <c r="F96" s="348">
        <f>F98+F102</f>
        <v>9719866.19</v>
      </c>
      <c r="G96" s="343">
        <f>G98+G101</f>
        <v>9719760.19</v>
      </c>
      <c r="H96" s="341"/>
    </row>
    <row r="97" spans="1:8" ht="12.75">
      <c r="A97" s="161"/>
      <c r="B97" s="126"/>
      <c r="C97" s="126"/>
      <c r="D97" s="127"/>
      <c r="E97" s="127"/>
      <c r="F97" s="348"/>
      <c r="G97" s="343"/>
      <c r="H97" s="341"/>
    </row>
    <row r="98" spans="1:8" ht="12.75">
      <c r="A98" s="57" t="s">
        <v>213</v>
      </c>
      <c r="B98" s="68" t="s">
        <v>52</v>
      </c>
      <c r="C98" s="68" t="s">
        <v>175</v>
      </c>
      <c r="D98" s="68" t="s">
        <v>238</v>
      </c>
      <c r="E98" s="60"/>
      <c r="F98" s="359">
        <f>F99</f>
        <v>6838144.75</v>
      </c>
      <c r="G98" s="347">
        <v>6838038.75</v>
      </c>
      <c r="H98" s="341">
        <v>106</v>
      </c>
    </row>
    <row r="99" spans="1:8" ht="12.75">
      <c r="A99" s="57" t="s">
        <v>213</v>
      </c>
      <c r="B99" s="137" t="s">
        <v>52</v>
      </c>
      <c r="C99" s="137" t="s">
        <v>175</v>
      </c>
      <c r="D99" s="137" t="s">
        <v>238</v>
      </c>
      <c r="E99" s="145" t="s">
        <v>109</v>
      </c>
      <c r="F99" s="349">
        <f>F100</f>
        <v>6838144.75</v>
      </c>
      <c r="G99" s="347">
        <v>6838038.75</v>
      </c>
      <c r="H99" s="341">
        <v>106</v>
      </c>
    </row>
    <row r="100" spans="1:8" ht="12.75">
      <c r="A100" s="57" t="s">
        <v>213</v>
      </c>
      <c r="B100" s="68" t="s">
        <v>52</v>
      </c>
      <c r="C100" s="68" t="s">
        <v>175</v>
      </c>
      <c r="D100" s="68" t="s">
        <v>238</v>
      </c>
      <c r="E100" s="60" t="s">
        <v>243</v>
      </c>
      <c r="F100" s="359">
        <v>6838144.75</v>
      </c>
      <c r="G100" s="347">
        <v>6838038.75</v>
      </c>
      <c r="H100" s="341">
        <v>106</v>
      </c>
    </row>
    <row r="101" spans="1:8" ht="12.75">
      <c r="A101" s="57" t="s">
        <v>430</v>
      </c>
      <c r="B101" s="68" t="s">
        <v>52</v>
      </c>
      <c r="C101" s="68" t="s">
        <v>175</v>
      </c>
      <c r="D101" s="68" t="s">
        <v>237</v>
      </c>
      <c r="E101" s="60" t="s">
        <v>442</v>
      </c>
      <c r="F101" s="359">
        <v>2881721.44</v>
      </c>
      <c r="G101" s="359">
        <v>2881721.44</v>
      </c>
      <c r="H101" s="341">
        <v>0</v>
      </c>
    </row>
    <row r="102" spans="1:8" ht="22.5" customHeight="1">
      <c r="A102" s="57" t="s">
        <v>440</v>
      </c>
      <c r="B102" s="68" t="s">
        <v>52</v>
      </c>
      <c r="C102" s="68" t="s">
        <v>175</v>
      </c>
      <c r="D102" s="68" t="s">
        <v>431</v>
      </c>
      <c r="E102" s="60" t="s">
        <v>432</v>
      </c>
      <c r="F102" s="359">
        <v>2881721.44</v>
      </c>
      <c r="G102" s="359">
        <v>2881721.44</v>
      </c>
      <c r="H102" s="341">
        <v>0</v>
      </c>
    </row>
    <row r="103" spans="1:8" ht="19.5" customHeight="1">
      <c r="A103" s="57" t="s">
        <v>483</v>
      </c>
      <c r="B103" s="68" t="s">
        <v>52</v>
      </c>
      <c r="C103" s="68" t="s">
        <v>484</v>
      </c>
      <c r="D103" s="68" t="s">
        <v>485</v>
      </c>
      <c r="E103" s="60" t="s">
        <v>497</v>
      </c>
      <c r="F103" s="360">
        <v>5277</v>
      </c>
      <c r="G103" s="342">
        <v>5277</v>
      </c>
      <c r="H103" s="341">
        <v>0</v>
      </c>
    </row>
    <row r="104" spans="1:8" ht="19.5" customHeight="1">
      <c r="A104" s="84" t="s">
        <v>194</v>
      </c>
      <c r="B104" s="67" t="s">
        <v>52</v>
      </c>
      <c r="C104" s="67" t="s">
        <v>189</v>
      </c>
      <c r="D104" s="67"/>
      <c r="E104" s="164"/>
      <c r="F104" s="360">
        <f>F105</f>
        <v>14809113.73</v>
      </c>
      <c r="G104" s="342">
        <v>14606938.09</v>
      </c>
      <c r="H104" s="340">
        <f>F104-G104</f>
        <v>202175.6400000006</v>
      </c>
    </row>
    <row r="105" spans="1:8" ht="12.75">
      <c r="A105" s="313" t="s">
        <v>197</v>
      </c>
      <c r="B105" s="110" t="s">
        <v>52</v>
      </c>
      <c r="C105" s="110" t="s">
        <v>11</v>
      </c>
      <c r="D105" s="110"/>
      <c r="E105" s="165"/>
      <c r="F105" s="358">
        <f>F106</f>
        <v>14809113.73</v>
      </c>
      <c r="G105" s="345">
        <v>14606938.09</v>
      </c>
      <c r="H105" s="340">
        <f>F105-G105</f>
        <v>202175.6400000006</v>
      </c>
    </row>
    <row r="106" spans="1:8" ht="12.75">
      <c r="A106" s="34" t="s">
        <v>486</v>
      </c>
      <c r="B106" s="68" t="s">
        <v>52</v>
      </c>
      <c r="C106" s="68" t="s">
        <v>11</v>
      </c>
      <c r="D106" s="68" t="s">
        <v>117</v>
      </c>
      <c r="E106" s="60"/>
      <c r="F106" s="348">
        <v>14809113.73</v>
      </c>
      <c r="G106" s="343">
        <f>G107+G111+G119+G120</f>
        <v>14606938.09</v>
      </c>
      <c r="H106" s="340">
        <f>F106-G106</f>
        <v>202175.6400000006</v>
      </c>
    </row>
    <row r="107" spans="1:8" ht="40.5">
      <c r="A107" s="314" t="s">
        <v>487</v>
      </c>
      <c r="B107" s="68" t="s">
        <v>52</v>
      </c>
      <c r="C107" s="68" t="s">
        <v>11</v>
      </c>
      <c r="D107" s="68" t="s">
        <v>172</v>
      </c>
      <c r="E107" s="60"/>
      <c r="F107" s="348">
        <f>F108</f>
        <v>5950400</v>
      </c>
      <c r="G107" s="343">
        <v>5950400</v>
      </c>
      <c r="H107" s="341">
        <v>0</v>
      </c>
    </row>
    <row r="108" spans="1:8" ht="25.5">
      <c r="A108" s="171" t="s">
        <v>270</v>
      </c>
      <c r="B108" s="68" t="s">
        <v>52</v>
      </c>
      <c r="C108" s="68" t="s">
        <v>11</v>
      </c>
      <c r="D108" s="68" t="s">
        <v>118</v>
      </c>
      <c r="E108" s="60"/>
      <c r="F108" s="348">
        <f>F109</f>
        <v>5950400</v>
      </c>
      <c r="G108" s="343">
        <v>5950400</v>
      </c>
      <c r="H108" s="341">
        <v>0</v>
      </c>
    </row>
    <row r="109" spans="1:8" ht="30.75" customHeight="1">
      <c r="A109" s="171" t="s">
        <v>270</v>
      </c>
      <c r="B109" s="137" t="s">
        <v>52</v>
      </c>
      <c r="C109" s="137" t="s">
        <v>11</v>
      </c>
      <c r="D109" s="137" t="s">
        <v>118</v>
      </c>
      <c r="E109" s="145" t="s">
        <v>119</v>
      </c>
      <c r="F109" s="349">
        <f>F110</f>
        <v>5950400</v>
      </c>
      <c r="G109" s="346">
        <v>5950400</v>
      </c>
      <c r="H109" s="341">
        <v>0</v>
      </c>
    </row>
    <row r="110" spans="1:8" ht="22.5" customHeight="1">
      <c r="A110" s="171" t="s">
        <v>270</v>
      </c>
      <c r="B110" s="68" t="s">
        <v>52</v>
      </c>
      <c r="C110" s="68" t="s">
        <v>11</v>
      </c>
      <c r="D110" s="68" t="s">
        <v>118</v>
      </c>
      <c r="E110" s="60" t="s">
        <v>119</v>
      </c>
      <c r="F110" s="348">
        <v>5950400</v>
      </c>
      <c r="G110" s="343">
        <v>5950400</v>
      </c>
      <c r="H110" s="341">
        <v>0</v>
      </c>
    </row>
    <row r="111" spans="1:8" ht="17.25" customHeight="1">
      <c r="A111" s="314" t="s">
        <v>488</v>
      </c>
      <c r="B111" s="68" t="s">
        <v>52</v>
      </c>
      <c r="C111" s="68" t="s">
        <v>11</v>
      </c>
      <c r="D111" s="68" t="s">
        <v>120</v>
      </c>
      <c r="E111" s="60"/>
      <c r="F111" s="348">
        <f>F112+F115</f>
        <v>8400000</v>
      </c>
      <c r="G111" s="343">
        <f>G112+G115</f>
        <v>8212505.09</v>
      </c>
      <c r="H111" s="341"/>
    </row>
    <row r="112" spans="1:8" ht="25.5">
      <c r="A112" s="171" t="s">
        <v>271</v>
      </c>
      <c r="B112" s="68" t="s">
        <v>52</v>
      </c>
      <c r="C112" s="68" t="s">
        <v>11</v>
      </c>
      <c r="D112" s="68" t="s">
        <v>121</v>
      </c>
      <c r="E112" s="60"/>
      <c r="F112" s="348" t="str">
        <f>F113</f>
        <v>7100000,0</v>
      </c>
      <c r="G112" s="343">
        <v>7100000</v>
      </c>
      <c r="H112" s="341">
        <v>0</v>
      </c>
    </row>
    <row r="113" spans="1:8" ht="25.5">
      <c r="A113" s="171" t="s">
        <v>271</v>
      </c>
      <c r="B113" s="137" t="s">
        <v>52</v>
      </c>
      <c r="C113" s="137" t="s">
        <v>11</v>
      </c>
      <c r="D113" s="137" t="s">
        <v>121</v>
      </c>
      <c r="E113" s="145" t="s">
        <v>168</v>
      </c>
      <c r="F113" s="349" t="str">
        <f>F114</f>
        <v>7100000,0</v>
      </c>
      <c r="G113" s="346">
        <v>7100000</v>
      </c>
      <c r="H113" s="341">
        <v>0</v>
      </c>
    </row>
    <row r="114" spans="1:8" ht="25.5">
      <c r="A114" s="171" t="s">
        <v>271</v>
      </c>
      <c r="B114" s="68" t="s">
        <v>52</v>
      </c>
      <c r="C114" s="68" t="s">
        <v>11</v>
      </c>
      <c r="D114" s="68" t="s">
        <v>121</v>
      </c>
      <c r="E114" s="60" t="s">
        <v>119</v>
      </c>
      <c r="F114" s="348" t="s">
        <v>489</v>
      </c>
      <c r="G114" s="343">
        <v>7100000</v>
      </c>
      <c r="H114" s="338">
        <v>0</v>
      </c>
    </row>
    <row r="115" spans="1:8" ht="27">
      <c r="A115" s="315" t="s">
        <v>182</v>
      </c>
      <c r="B115" s="126" t="s">
        <v>52</v>
      </c>
      <c r="C115" s="126" t="s">
        <v>11</v>
      </c>
      <c r="D115" s="126" t="s">
        <v>239</v>
      </c>
      <c r="E115" s="127"/>
      <c r="F115" s="348" t="str">
        <f>F116</f>
        <v>1300000,0</v>
      </c>
      <c r="G115" s="343">
        <v>1112505.09</v>
      </c>
      <c r="H115" s="340">
        <f>F115-G115</f>
        <v>187494.90999999992</v>
      </c>
    </row>
    <row r="116" spans="1:8" ht="12.75">
      <c r="A116" s="57" t="s">
        <v>272</v>
      </c>
      <c r="B116" s="126" t="s">
        <v>52</v>
      </c>
      <c r="C116" s="126" t="s">
        <v>11</v>
      </c>
      <c r="D116" s="126" t="s">
        <v>240</v>
      </c>
      <c r="E116" s="127"/>
      <c r="F116" s="348" t="str">
        <f>F117</f>
        <v>1300000,0</v>
      </c>
      <c r="G116" s="343">
        <v>1112505.09</v>
      </c>
      <c r="H116" s="340">
        <f>F116-G116</f>
        <v>187494.90999999992</v>
      </c>
    </row>
    <row r="117" spans="1:8" ht="12.75">
      <c r="A117" s="57" t="s">
        <v>272</v>
      </c>
      <c r="B117" s="134" t="s">
        <v>52</v>
      </c>
      <c r="C117" s="134" t="s">
        <v>11</v>
      </c>
      <c r="D117" s="134" t="s">
        <v>240</v>
      </c>
      <c r="E117" s="145" t="s">
        <v>109</v>
      </c>
      <c r="F117" s="349" t="str">
        <f>F118</f>
        <v>1300000,0</v>
      </c>
      <c r="G117" s="343">
        <v>1112505.09</v>
      </c>
      <c r="H117" s="340">
        <f>F117-G117</f>
        <v>187494.90999999992</v>
      </c>
    </row>
    <row r="118" spans="1:8" ht="12.75">
      <c r="A118" s="57" t="s">
        <v>272</v>
      </c>
      <c r="B118" s="68" t="s">
        <v>52</v>
      </c>
      <c r="C118" s="68" t="s">
        <v>11</v>
      </c>
      <c r="D118" s="68" t="s">
        <v>240</v>
      </c>
      <c r="E118" s="60" t="s">
        <v>243</v>
      </c>
      <c r="F118" s="348" t="s">
        <v>139</v>
      </c>
      <c r="G118" s="343">
        <v>1112505.09</v>
      </c>
      <c r="H118" s="340">
        <f>F118-G118</f>
        <v>187494.90999999992</v>
      </c>
    </row>
    <row r="119" spans="1:8" ht="25.5">
      <c r="A119" s="57" t="s">
        <v>398</v>
      </c>
      <c r="B119" s="68" t="s">
        <v>52</v>
      </c>
      <c r="C119" s="68" t="s">
        <v>11</v>
      </c>
      <c r="D119" s="68" t="s">
        <v>399</v>
      </c>
      <c r="E119" s="60" t="s">
        <v>119</v>
      </c>
      <c r="F119" s="361">
        <v>357247.11</v>
      </c>
      <c r="G119" s="362">
        <v>342566.38</v>
      </c>
      <c r="H119" s="363">
        <v>14680.73</v>
      </c>
    </row>
    <row r="120" spans="1:8" ht="25.5">
      <c r="A120" s="57" t="s">
        <v>400</v>
      </c>
      <c r="B120" s="68" t="s">
        <v>52</v>
      </c>
      <c r="C120" s="68" t="s">
        <v>11</v>
      </c>
      <c r="D120" s="68" t="s">
        <v>401</v>
      </c>
      <c r="E120" s="60" t="s">
        <v>402</v>
      </c>
      <c r="F120" s="348">
        <v>101466.62</v>
      </c>
      <c r="G120" s="343">
        <v>101466.62</v>
      </c>
      <c r="H120" s="338">
        <v>0</v>
      </c>
    </row>
    <row r="121" spans="1:8" ht="12.75">
      <c r="A121" s="148" t="s">
        <v>419</v>
      </c>
      <c r="B121" s="110" t="s">
        <v>52</v>
      </c>
      <c r="C121" s="122"/>
      <c r="D121" s="122"/>
      <c r="E121" s="122"/>
      <c r="F121" s="345"/>
      <c r="G121" s="345"/>
      <c r="H121" s="338"/>
    </row>
    <row r="122" spans="1:8" ht="12.75">
      <c r="A122" s="50" t="s">
        <v>217</v>
      </c>
      <c r="B122" s="316" t="s">
        <v>52</v>
      </c>
      <c r="C122" s="264" t="s">
        <v>420</v>
      </c>
      <c r="D122" s="264" t="s">
        <v>113</v>
      </c>
      <c r="E122" s="264"/>
      <c r="F122" s="364">
        <f>F123+F126+F128</f>
        <v>297788.75</v>
      </c>
      <c r="G122" s="365">
        <v>297788.75</v>
      </c>
      <c r="H122" s="338">
        <v>0</v>
      </c>
    </row>
    <row r="123" spans="1:8" ht="29.25" customHeight="1">
      <c r="A123" s="310" t="s">
        <v>490</v>
      </c>
      <c r="B123" s="134" t="s">
        <v>52</v>
      </c>
      <c r="C123" s="119" t="s">
        <v>420</v>
      </c>
      <c r="D123" s="119" t="s">
        <v>421</v>
      </c>
      <c r="E123" s="119" t="s">
        <v>422</v>
      </c>
      <c r="F123" s="350">
        <v>220000</v>
      </c>
      <c r="G123" s="351">
        <v>220000</v>
      </c>
      <c r="H123" s="338">
        <v>0</v>
      </c>
    </row>
    <row r="124" spans="1:8" ht="23.25" customHeight="1">
      <c r="A124" s="310" t="s">
        <v>490</v>
      </c>
      <c r="B124" s="134" t="s">
        <v>52</v>
      </c>
      <c r="C124" s="119" t="s">
        <v>420</v>
      </c>
      <c r="D124" s="119" t="s">
        <v>421</v>
      </c>
      <c r="E124" s="119" t="s">
        <v>423</v>
      </c>
      <c r="F124" s="350">
        <v>220000</v>
      </c>
      <c r="G124" s="351">
        <v>220000</v>
      </c>
      <c r="H124" s="338">
        <v>0</v>
      </c>
    </row>
    <row r="125" spans="1:8" ht="44.25" customHeight="1">
      <c r="A125" s="50" t="s">
        <v>198</v>
      </c>
      <c r="B125" s="316" t="s">
        <v>52</v>
      </c>
      <c r="C125" s="264" t="s">
        <v>183</v>
      </c>
      <c r="D125" s="264"/>
      <c r="E125" s="264"/>
      <c r="F125" s="364"/>
      <c r="G125" s="365"/>
      <c r="H125" s="338"/>
    </row>
    <row r="126" spans="1:8" ht="30" customHeight="1">
      <c r="A126" s="182" t="s">
        <v>424</v>
      </c>
      <c r="B126" s="134" t="s">
        <v>52</v>
      </c>
      <c r="C126" s="119" t="s">
        <v>183</v>
      </c>
      <c r="D126" s="119" t="s">
        <v>113</v>
      </c>
      <c r="E126" s="62" t="s">
        <v>418</v>
      </c>
      <c r="F126" s="350">
        <v>47788.75</v>
      </c>
      <c r="G126" s="351">
        <v>47788.75</v>
      </c>
      <c r="H126" s="338">
        <v>0</v>
      </c>
    </row>
    <row r="127" spans="1:8" ht="24.75" customHeight="1">
      <c r="A127" s="182" t="s">
        <v>424</v>
      </c>
      <c r="B127" s="68" t="s">
        <v>52</v>
      </c>
      <c r="C127" s="146" t="s">
        <v>183</v>
      </c>
      <c r="D127" s="119" t="s">
        <v>184</v>
      </c>
      <c r="E127" s="62" t="s">
        <v>418</v>
      </c>
      <c r="F127" s="350">
        <v>47788.75</v>
      </c>
      <c r="G127" s="351">
        <v>47788.75</v>
      </c>
      <c r="H127" s="338">
        <v>0</v>
      </c>
    </row>
    <row r="128" spans="1:8" ht="14.25" customHeight="1">
      <c r="A128" s="57" t="s">
        <v>520</v>
      </c>
      <c r="B128" s="68" t="s">
        <v>52</v>
      </c>
      <c r="C128" s="126" t="s">
        <v>183</v>
      </c>
      <c r="D128" s="134" t="s">
        <v>491</v>
      </c>
      <c r="E128" s="160" t="s">
        <v>492</v>
      </c>
      <c r="F128" s="350">
        <v>30000</v>
      </c>
      <c r="G128" s="351">
        <v>30000</v>
      </c>
      <c r="H128" s="338">
        <v>0</v>
      </c>
    </row>
    <row r="129" spans="1:8" ht="15.75">
      <c r="A129" s="52" t="s">
        <v>196</v>
      </c>
      <c r="B129" s="67" t="s">
        <v>52</v>
      </c>
      <c r="C129" s="67" t="s">
        <v>122</v>
      </c>
      <c r="D129" s="173"/>
      <c r="E129" s="164"/>
      <c r="F129" s="366"/>
      <c r="G129" s="354"/>
      <c r="H129" s="338"/>
    </row>
    <row r="130" spans="1:8" ht="12.75">
      <c r="A130" s="109" t="s">
        <v>123</v>
      </c>
      <c r="B130" s="110" t="s">
        <v>52</v>
      </c>
      <c r="C130" s="122" t="s">
        <v>64</v>
      </c>
      <c r="D130" s="122"/>
      <c r="E130" s="122"/>
      <c r="F130" s="355">
        <f>F131+F135+F136</f>
        <v>9620794</v>
      </c>
      <c r="G130" s="355">
        <f>G131+G135+G136</f>
        <v>9405075.28</v>
      </c>
      <c r="H130" s="341">
        <f>F130-G130</f>
        <v>215718.72000000067</v>
      </c>
    </row>
    <row r="131" spans="1:8" ht="38.25">
      <c r="A131" s="317" t="s">
        <v>493</v>
      </c>
      <c r="B131" s="68" t="s">
        <v>52</v>
      </c>
      <c r="C131" s="65" t="s">
        <v>64</v>
      </c>
      <c r="D131" s="65" t="s">
        <v>124</v>
      </c>
      <c r="E131" s="65"/>
      <c r="F131" s="347">
        <v>8500000</v>
      </c>
      <c r="G131" s="347">
        <v>8500000</v>
      </c>
      <c r="H131" s="338">
        <v>0</v>
      </c>
    </row>
    <row r="132" spans="1:8" ht="51">
      <c r="A132" s="152" t="s">
        <v>128</v>
      </c>
      <c r="B132" s="68" t="s">
        <v>52</v>
      </c>
      <c r="C132" s="65" t="s">
        <v>64</v>
      </c>
      <c r="D132" s="65" t="s">
        <v>173</v>
      </c>
      <c r="E132" s="65"/>
      <c r="F132" s="347">
        <v>8500000</v>
      </c>
      <c r="G132" s="347">
        <v>8500000</v>
      </c>
      <c r="H132" s="338">
        <v>0</v>
      </c>
    </row>
    <row r="133" spans="1:8" ht="25.5">
      <c r="A133" s="152" t="s">
        <v>273</v>
      </c>
      <c r="B133" s="68" t="s">
        <v>52</v>
      </c>
      <c r="C133" s="65" t="s">
        <v>64</v>
      </c>
      <c r="D133" s="65" t="s">
        <v>174</v>
      </c>
      <c r="E133" s="65"/>
      <c r="F133" s="347">
        <v>8500000</v>
      </c>
      <c r="G133" s="347">
        <v>8500000</v>
      </c>
      <c r="H133" s="338">
        <v>0</v>
      </c>
    </row>
    <row r="134" spans="1:8" ht="38.25">
      <c r="A134" s="317" t="s">
        <v>494</v>
      </c>
      <c r="B134" s="68" t="s">
        <v>52</v>
      </c>
      <c r="C134" s="65" t="s">
        <v>64</v>
      </c>
      <c r="D134" s="146"/>
      <c r="E134" s="65"/>
      <c r="F134" s="347"/>
      <c r="G134" s="347"/>
      <c r="H134" s="340"/>
    </row>
    <row r="135" spans="1:8" ht="25.5">
      <c r="A135" s="152" t="s">
        <v>275</v>
      </c>
      <c r="B135" s="68" t="s">
        <v>52</v>
      </c>
      <c r="C135" s="65" t="s">
        <v>64</v>
      </c>
      <c r="D135" s="146" t="s">
        <v>276</v>
      </c>
      <c r="E135" s="65" t="s">
        <v>125</v>
      </c>
      <c r="F135" s="347">
        <v>800000</v>
      </c>
      <c r="G135" s="347">
        <v>799685.28</v>
      </c>
      <c r="H135" s="340">
        <v>314.72</v>
      </c>
    </row>
    <row r="136" spans="1:8" ht="12.75">
      <c r="A136" s="152" t="s">
        <v>274</v>
      </c>
      <c r="B136" s="68" t="s">
        <v>52</v>
      </c>
      <c r="C136" s="65" t="s">
        <v>64</v>
      </c>
      <c r="D136" s="146" t="s">
        <v>241</v>
      </c>
      <c r="E136" s="65"/>
      <c r="F136" s="347">
        <f>F137</f>
        <v>320794</v>
      </c>
      <c r="G136" s="347">
        <v>105390</v>
      </c>
      <c r="H136" s="340">
        <f>F136-G136</f>
        <v>215404</v>
      </c>
    </row>
    <row r="137" spans="1:8" ht="12.75">
      <c r="A137" s="152" t="s">
        <v>274</v>
      </c>
      <c r="B137" s="137" t="s">
        <v>52</v>
      </c>
      <c r="C137" s="138" t="s">
        <v>64</v>
      </c>
      <c r="D137" s="138" t="s">
        <v>241</v>
      </c>
      <c r="E137" s="138" t="s">
        <v>109</v>
      </c>
      <c r="F137" s="346">
        <f>F138</f>
        <v>320794</v>
      </c>
      <c r="G137" s="346">
        <v>105390</v>
      </c>
      <c r="H137" s="340">
        <v>215404</v>
      </c>
    </row>
    <row r="138" spans="1:8" ht="12.75">
      <c r="A138" s="152" t="s">
        <v>274</v>
      </c>
      <c r="B138" s="65" t="s">
        <v>52</v>
      </c>
      <c r="C138" s="65" t="s">
        <v>64</v>
      </c>
      <c r="D138" s="65" t="s">
        <v>241</v>
      </c>
      <c r="E138" s="65" t="s">
        <v>243</v>
      </c>
      <c r="F138" s="347">
        <v>320794</v>
      </c>
      <c r="G138" s="347">
        <v>105390</v>
      </c>
      <c r="H138" s="340">
        <v>215404</v>
      </c>
    </row>
    <row r="139" spans="1:8" ht="12.75">
      <c r="A139" s="152" t="s">
        <v>217</v>
      </c>
      <c r="B139" s="65" t="s">
        <v>52</v>
      </c>
      <c r="C139" s="65" t="s">
        <v>434</v>
      </c>
      <c r="D139" s="65" t="s">
        <v>113</v>
      </c>
      <c r="E139" s="65"/>
      <c r="F139" s="342">
        <v>607790</v>
      </c>
      <c r="G139" s="342">
        <v>607790</v>
      </c>
      <c r="H139" s="340">
        <v>0</v>
      </c>
    </row>
    <row r="140" spans="1:8" ht="12.75">
      <c r="A140" s="152" t="s">
        <v>433</v>
      </c>
      <c r="B140" s="65" t="s">
        <v>52</v>
      </c>
      <c r="C140" s="65" t="s">
        <v>434</v>
      </c>
      <c r="D140" s="65" t="s">
        <v>366</v>
      </c>
      <c r="E140" s="65"/>
      <c r="F140" s="347">
        <v>607790</v>
      </c>
      <c r="G140" s="347">
        <v>607790</v>
      </c>
      <c r="H140" s="340">
        <v>0</v>
      </c>
    </row>
    <row r="141" spans="1:8" ht="12.75">
      <c r="A141" s="152" t="s">
        <v>495</v>
      </c>
      <c r="B141" s="65" t="s">
        <v>52</v>
      </c>
      <c r="C141" s="65" t="s">
        <v>434</v>
      </c>
      <c r="D141" s="65" t="s">
        <v>496</v>
      </c>
      <c r="E141" s="65" t="s">
        <v>497</v>
      </c>
      <c r="F141" s="347">
        <v>607790</v>
      </c>
      <c r="G141" s="347">
        <v>607790</v>
      </c>
      <c r="H141" s="338">
        <v>0</v>
      </c>
    </row>
    <row r="142" spans="1:8" ht="12.75">
      <c r="A142" s="32" t="s">
        <v>50</v>
      </c>
      <c r="B142" s="65"/>
      <c r="C142" s="65"/>
      <c r="D142" s="64"/>
      <c r="E142" s="66"/>
      <c r="F142" s="357">
        <f>F9+F13+F19+F25+F26+F32+F45+F47+F50+F79+F104+F122+F130+F139</f>
        <v>76523818.60000001</v>
      </c>
      <c r="G142" s="357">
        <f>G13+G19+G25+G32+G45+G47+G50+G79+G104+G122+G130+G139+G9</f>
        <v>74193273.06</v>
      </c>
      <c r="H142" s="44">
        <f>F142-G142</f>
        <v>2330545.5400000066</v>
      </c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421875" style="0" customWidth="1"/>
    <col min="2" max="2" width="60.7109375" style="0" customWidth="1"/>
    <col min="3" max="3" width="12.00390625" style="0" customWidth="1"/>
    <col min="4" max="4" width="14.28125" style="0" customWidth="1"/>
    <col min="5" max="5" width="16.140625" style="0" customWidth="1"/>
    <col min="6" max="6" width="19.57421875" style="0" customWidth="1"/>
  </cols>
  <sheetData>
    <row r="1" ht="12.75">
      <c r="B1" s="2"/>
    </row>
    <row r="2" ht="12.75">
      <c r="B2" s="2" t="s">
        <v>560</v>
      </c>
    </row>
    <row r="3" spans="1:4" ht="12.75">
      <c r="A3" s="2"/>
      <c r="B3" s="2" t="s">
        <v>537</v>
      </c>
      <c r="C3" s="2"/>
      <c r="D3" s="2"/>
    </row>
    <row r="4" spans="1:6" ht="15.75">
      <c r="A4" s="36"/>
      <c r="B4" s="69" t="s">
        <v>144</v>
      </c>
      <c r="C4" s="70"/>
      <c r="D4" s="70"/>
      <c r="E4" s="71"/>
      <c r="F4" s="71"/>
    </row>
    <row r="5" spans="1:6" ht="15.75" customHeight="1">
      <c r="A5" s="2"/>
      <c r="B5" s="72" t="s">
        <v>462</v>
      </c>
      <c r="C5" s="70"/>
      <c r="D5" s="70"/>
      <c r="E5" s="71"/>
      <c r="F5" s="71"/>
    </row>
    <row r="6" spans="1:6" ht="12.75">
      <c r="A6" s="22" t="s">
        <v>142</v>
      </c>
      <c r="B6" s="32" t="s">
        <v>145</v>
      </c>
      <c r="C6" s="22" t="s">
        <v>141</v>
      </c>
      <c r="D6" s="22" t="s">
        <v>3</v>
      </c>
      <c r="E6" s="22" t="s">
        <v>3</v>
      </c>
      <c r="F6" s="22" t="s">
        <v>3</v>
      </c>
    </row>
    <row r="7" spans="1:6" ht="12.75">
      <c r="A7" s="33" t="s">
        <v>143</v>
      </c>
      <c r="B7" s="32"/>
      <c r="C7" s="33" t="s">
        <v>23</v>
      </c>
      <c r="D7" s="33" t="s">
        <v>545</v>
      </c>
      <c r="E7" s="33" t="s">
        <v>464</v>
      </c>
      <c r="F7" s="33" t="s">
        <v>126</v>
      </c>
    </row>
    <row r="8" spans="1:6" ht="12.75">
      <c r="A8" s="31" t="s">
        <v>191</v>
      </c>
      <c r="B8" s="32" t="s">
        <v>192</v>
      </c>
      <c r="C8" s="31" t="s">
        <v>36</v>
      </c>
      <c r="D8" s="95">
        <f>D9+D10+D11+D12+D13+D14+D15</f>
        <v>13807579.48</v>
      </c>
      <c r="E8" s="95">
        <f>E9+E10+E12+E14+E15</f>
        <v>14391108.64</v>
      </c>
      <c r="F8" s="95">
        <f>F9+F10+F12+F14+F15</f>
        <v>14391108.64</v>
      </c>
    </row>
    <row r="9" spans="1:6" ht="12.75">
      <c r="A9" s="78" t="s">
        <v>146</v>
      </c>
      <c r="B9" s="80" t="s">
        <v>249</v>
      </c>
      <c r="C9" s="78" t="s">
        <v>34</v>
      </c>
      <c r="D9" s="96">
        <v>768319.18</v>
      </c>
      <c r="E9" s="96">
        <v>826595</v>
      </c>
      <c r="F9" s="96">
        <v>826595</v>
      </c>
    </row>
    <row r="10" spans="1:6" ht="12.75">
      <c r="A10" s="78" t="s">
        <v>147</v>
      </c>
      <c r="B10" s="80" t="s">
        <v>277</v>
      </c>
      <c r="C10" s="62" t="s">
        <v>8</v>
      </c>
      <c r="D10" s="96">
        <v>99900</v>
      </c>
      <c r="E10" s="96">
        <v>315000</v>
      </c>
      <c r="F10" s="96">
        <v>315000</v>
      </c>
    </row>
    <row r="11" spans="1:6" ht="16.5" customHeight="1">
      <c r="A11" s="78" t="s">
        <v>148</v>
      </c>
      <c r="B11" s="80" t="s">
        <v>465</v>
      </c>
      <c r="C11" s="62" t="s">
        <v>8</v>
      </c>
      <c r="D11" s="97">
        <v>104619</v>
      </c>
      <c r="E11" s="97"/>
      <c r="F11" s="97"/>
    </row>
    <row r="12" spans="1:6" ht="16.5" customHeight="1">
      <c r="A12" s="78" t="s">
        <v>148</v>
      </c>
      <c r="B12" s="88" t="s">
        <v>283</v>
      </c>
      <c r="C12" s="78" t="s">
        <v>9</v>
      </c>
      <c r="D12" s="97">
        <v>10542837.14</v>
      </c>
      <c r="E12" s="98">
        <v>11465747</v>
      </c>
      <c r="F12" s="98">
        <v>11465747</v>
      </c>
    </row>
    <row r="13" spans="1:6" ht="12.75">
      <c r="A13" s="78" t="s">
        <v>149</v>
      </c>
      <c r="B13" s="301" t="s">
        <v>407</v>
      </c>
      <c r="C13" s="78" t="s">
        <v>9</v>
      </c>
      <c r="D13" s="97">
        <v>266600</v>
      </c>
      <c r="E13" s="98"/>
      <c r="F13" s="98"/>
    </row>
    <row r="14" spans="1:6" ht="16.5" customHeight="1">
      <c r="A14" s="76" t="s">
        <v>150</v>
      </c>
      <c r="B14" s="51" t="s">
        <v>10</v>
      </c>
      <c r="C14" s="56" t="s">
        <v>66</v>
      </c>
      <c r="D14" s="99">
        <v>0</v>
      </c>
      <c r="E14" s="99">
        <v>500000</v>
      </c>
      <c r="F14" s="99">
        <v>500000</v>
      </c>
    </row>
    <row r="15" spans="1:6" ht="28.5" customHeight="1">
      <c r="A15" s="77" t="s">
        <v>151</v>
      </c>
      <c r="B15" s="158" t="s">
        <v>466</v>
      </c>
      <c r="C15" s="56" t="s">
        <v>65</v>
      </c>
      <c r="D15" s="100">
        <v>2025304.16</v>
      </c>
      <c r="E15" s="100">
        <v>1283766.64</v>
      </c>
      <c r="F15" s="100">
        <v>1283766.64</v>
      </c>
    </row>
    <row r="16" spans="1:6" ht="15" customHeight="1">
      <c r="A16" s="77" t="s">
        <v>152</v>
      </c>
      <c r="B16" s="51" t="s">
        <v>278</v>
      </c>
      <c r="C16" s="56" t="s">
        <v>261</v>
      </c>
      <c r="D16" s="100">
        <v>99000</v>
      </c>
      <c r="E16" s="100">
        <v>0</v>
      </c>
      <c r="F16" s="100">
        <v>0</v>
      </c>
    </row>
    <row r="17" spans="1:6" ht="21" customHeight="1">
      <c r="A17" s="77" t="s">
        <v>153</v>
      </c>
      <c r="B17" s="51" t="s">
        <v>279</v>
      </c>
      <c r="C17" s="56" t="s">
        <v>267</v>
      </c>
      <c r="D17" s="101">
        <v>166362</v>
      </c>
      <c r="E17" s="100">
        <v>0</v>
      </c>
      <c r="F17" s="100">
        <v>0</v>
      </c>
    </row>
    <row r="18" spans="1:6" ht="12.75">
      <c r="A18" s="108" t="s">
        <v>154</v>
      </c>
      <c r="B18" s="50" t="s">
        <v>193</v>
      </c>
      <c r="C18" s="54" t="s">
        <v>188</v>
      </c>
      <c r="D18" s="101">
        <f>D19+D20+D21</f>
        <v>12816078.780000001</v>
      </c>
      <c r="E18" s="101">
        <f>E19+E21</f>
        <v>4686500</v>
      </c>
      <c r="F18" s="101">
        <f>F19+F21</f>
        <v>4680900</v>
      </c>
    </row>
    <row r="19" spans="1:6" ht="12.75">
      <c r="A19" s="76" t="s">
        <v>155</v>
      </c>
      <c r="B19" s="89" t="s">
        <v>185</v>
      </c>
      <c r="C19" s="59" t="s">
        <v>104</v>
      </c>
      <c r="D19" s="96">
        <v>6819368.78</v>
      </c>
      <c r="E19" s="99">
        <v>4686500</v>
      </c>
      <c r="F19" s="99">
        <v>4680900</v>
      </c>
    </row>
    <row r="20" spans="1:6" ht="15.75" customHeight="1">
      <c r="A20" s="76" t="s">
        <v>156</v>
      </c>
      <c r="B20" s="89" t="s">
        <v>372</v>
      </c>
      <c r="C20" s="59" t="s">
        <v>104</v>
      </c>
      <c r="D20" s="96">
        <v>5466710</v>
      </c>
      <c r="E20" s="99"/>
      <c r="F20" s="99"/>
    </row>
    <row r="21" spans="1:6" ht="18.75" customHeight="1">
      <c r="A21" s="78" t="s">
        <v>157</v>
      </c>
      <c r="B21" s="5" t="s">
        <v>280</v>
      </c>
      <c r="C21" s="59" t="s">
        <v>27</v>
      </c>
      <c r="D21" s="305">
        <v>530000</v>
      </c>
      <c r="E21" s="96">
        <v>0</v>
      </c>
      <c r="F21" s="96">
        <v>0</v>
      </c>
    </row>
    <row r="22" spans="1:6" ht="17.25" customHeight="1">
      <c r="A22" s="73" t="s">
        <v>158</v>
      </c>
      <c r="B22" s="85" t="s">
        <v>116</v>
      </c>
      <c r="C22" s="92" t="s">
        <v>35</v>
      </c>
      <c r="D22" s="102">
        <f>D23+D24</f>
        <v>22386570.68</v>
      </c>
      <c r="E22" s="102">
        <f>E23+E24</f>
        <v>15465332</v>
      </c>
      <c r="F22" s="102">
        <f>F23+F24</f>
        <v>15465332</v>
      </c>
    </row>
    <row r="23" spans="1:6" ht="15.75" customHeight="1">
      <c r="A23" s="78" t="s">
        <v>159</v>
      </c>
      <c r="B23" s="90" t="s">
        <v>186</v>
      </c>
      <c r="C23" s="86" t="s">
        <v>18</v>
      </c>
      <c r="D23" s="103">
        <v>12661533.49</v>
      </c>
      <c r="E23" s="103">
        <v>13465332</v>
      </c>
      <c r="F23" s="103">
        <v>13465332</v>
      </c>
    </row>
    <row r="24" spans="1:6" ht="19.5" customHeight="1">
      <c r="A24" s="78" t="s">
        <v>373</v>
      </c>
      <c r="B24" s="91" t="s">
        <v>281</v>
      </c>
      <c r="C24" s="56" t="s">
        <v>175</v>
      </c>
      <c r="D24" s="96">
        <v>9725037.19</v>
      </c>
      <c r="E24" s="96">
        <v>2000000</v>
      </c>
      <c r="F24" s="96">
        <v>2000000</v>
      </c>
    </row>
    <row r="25" spans="1:6" ht="21.75" customHeight="1">
      <c r="A25" s="83" t="s">
        <v>374</v>
      </c>
      <c r="B25" s="84" t="s">
        <v>194</v>
      </c>
      <c r="C25" s="93" t="s">
        <v>189</v>
      </c>
      <c r="D25" s="104">
        <v>14606938.09</v>
      </c>
      <c r="E25" s="104">
        <f>E26</f>
        <v>13229995</v>
      </c>
      <c r="F25" s="104">
        <f>F26</f>
        <v>13229995</v>
      </c>
    </row>
    <row r="26" spans="1:6" ht="25.5">
      <c r="A26" s="81" t="s">
        <v>160</v>
      </c>
      <c r="B26" s="158" t="s">
        <v>311</v>
      </c>
      <c r="C26" s="81" t="s">
        <v>11</v>
      </c>
      <c r="D26" s="98">
        <v>14606938.09</v>
      </c>
      <c r="E26" s="98">
        <v>13229995</v>
      </c>
      <c r="F26" s="98">
        <v>13229995</v>
      </c>
    </row>
    <row r="27" spans="1:6" ht="12.75">
      <c r="A27" s="87" t="s">
        <v>161</v>
      </c>
      <c r="B27" s="34" t="s">
        <v>195</v>
      </c>
      <c r="C27" s="87">
        <v>1000</v>
      </c>
      <c r="D27" s="105">
        <f>D28+D29+D30</f>
        <v>297788.75</v>
      </c>
      <c r="E27" s="105"/>
      <c r="F27" s="105"/>
    </row>
    <row r="28" spans="1:6" ht="12.75">
      <c r="A28" s="87" t="s">
        <v>162</v>
      </c>
      <c r="B28" s="304" t="s">
        <v>419</v>
      </c>
      <c r="C28" s="87" t="s">
        <v>420</v>
      </c>
      <c r="D28" s="105">
        <v>220000</v>
      </c>
      <c r="E28" s="105"/>
      <c r="F28" s="105"/>
    </row>
    <row r="29" spans="1:6" ht="12.75">
      <c r="A29" s="87" t="s">
        <v>375</v>
      </c>
      <c r="B29" s="34" t="s">
        <v>198</v>
      </c>
      <c r="C29" s="87" t="s">
        <v>183</v>
      </c>
      <c r="D29" s="105">
        <v>30000</v>
      </c>
      <c r="E29" s="105"/>
      <c r="F29" s="105"/>
    </row>
    <row r="30" spans="1:6" ht="12.75">
      <c r="A30" s="87" t="s">
        <v>376</v>
      </c>
      <c r="B30" s="304" t="s">
        <v>425</v>
      </c>
      <c r="C30" s="87" t="s">
        <v>183</v>
      </c>
      <c r="D30" s="105">
        <v>47788.75</v>
      </c>
      <c r="E30" s="105"/>
      <c r="F30" s="105"/>
    </row>
    <row r="31" spans="1:6" ht="21.75" customHeight="1">
      <c r="A31" s="55" t="s">
        <v>377</v>
      </c>
      <c r="B31" s="52" t="s">
        <v>196</v>
      </c>
      <c r="C31" s="94" t="s">
        <v>122</v>
      </c>
      <c r="D31" s="106">
        <f>D32+D33+D34</f>
        <v>9405075.28</v>
      </c>
      <c r="E31" s="106">
        <v>10270000</v>
      </c>
      <c r="F31" s="106">
        <v>10270000</v>
      </c>
    </row>
    <row r="32" spans="1:6" ht="26.25" customHeight="1">
      <c r="A32" s="55" t="s">
        <v>408</v>
      </c>
      <c r="B32" s="158" t="s">
        <v>282</v>
      </c>
      <c r="C32" s="59" t="s">
        <v>64</v>
      </c>
      <c r="D32" s="107">
        <v>8500000</v>
      </c>
      <c r="E32" s="107">
        <v>8970000</v>
      </c>
      <c r="F32" s="107">
        <v>8970000</v>
      </c>
    </row>
    <row r="33" spans="1:6" ht="25.5">
      <c r="A33" s="55" t="s">
        <v>426</v>
      </c>
      <c r="B33" s="158" t="s">
        <v>284</v>
      </c>
      <c r="C33" s="59" t="s">
        <v>64</v>
      </c>
      <c r="D33" s="107">
        <v>799685.28</v>
      </c>
      <c r="E33" s="107">
        <v>800000</v>
      </c>
      <c r="F33" s="107">
        <v>800000</v>
      </c>
    </row>
    <row r="34" spans="1:6" ht="12.75">
      <c r="A34" s="59" t="s">
        <v>427</v>
      </c>
      <c r="B34" s="5" t="s">
        <v>312</v>
      </c>
      <c r="C34" s="59" t="s">
        <v>64</v>
      </c>
      <c r="D34" s="107">
        <v>105390</v>
      </c>
      <c r="E34" s="107">
        <v>500000</v>
      </c>
      <c r="F34" s="107">
        <v>9470000</v>
      </c>
    </row>
    <row r="35" spans="1:6" ht="12.75">
      <c r="A35" s="59" t="s">
        <v>428</v>
      </c>
      <c r="B35" s="5" t="s">
        <v>467</v>
      </c>
      <c r="C35" s="59" t="s">
        <v>434</v>
      </c>
      <c r="D35" s="107"/>
      <c r="E35" s="107"/>
      <c r="F35" s="107"/>
    </row>
    <row r="36" spans="1:6" ht="12.75">
      <c r="A36" s="59" t="s">
        <v>435</v>
      </c>
      <c r="B36" s="5" t="s">
        <v>433</v>
      </c>
      <c r="C36" s="59" t="s">
        <v>434</v>
      </c>
      <c r="D36" s="106">
        <v>607790</v>
      </c>
      <c r="E36" s="107"/>
      <c r="F36" s="107"/>
    </row>
    <row r="37" spans="1:6" ht="12.75">
      <c r="A37" s="55" t="s">
        <v>436</v>
      </c>
      <c r="B37" s="32" t="s">
        <v>199</v>
      </c>
      <c r="C37" s="29"/>
      <c r="D37" s="106">
        <f>D9+D10+D11+D12+D13+D14+D15+D16+D17+D19+D20+D21+D23+D24+D26+D28+D29+D30+D32+D33+D34+D36</f>
        <v>74193183.06</v>
      </c>
      <c r="E37" s="106">
        <f>SUM(E8+E18+E22+E25+E27+E31)</f>
        <v>58042935.64</v>
      </c>
      <c r="F37" s="106">
        <f>SUM(F8+F18+F22+F25+F27+F31)</f>
        <v>58037335.64</v>
      </c>
    </row>
    <row r="38" spans="1:4" ht="15">
      <c r="A38" s="3"/>
      <c r="B38" s="6"/>
      <c r="C38" s="3"/>
      <c r="D38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11.140625" style="0" customWidth="1"/>
    <col min="4" max="4" width="7.57421875" style="0" customWidth="1"/>
    <col min="5" max="5" width="9.421875" style="0" customWidth="1"/>
    <col min="6" max="6" width="8.57421875" style="0" customWidth="1"/>
    <col min="7" max="7" width="13.57421875" style="0" customWidth="1"/>
    <col min="8" max="8" width="15.421875" style="0" customWidth="1"/>
    <col min="9" max="9" width="0.2890625" style="0" customWidth="1"/>
  </cols>
  <sheetData>
    <row r="1" spans="2:8" ht="15">
      <c r="B1" s="1" t="s">
        <v>163</v>
      </c>
      <c r="C1" s="1"/>
      <c r="D1" s="3"/>
      <c r="E1" s="3"/>
      <c r="F1" s="3"/>
      <c r="G1" s="3"/>
      <c r="H1" s="3"/>
    </row>
    <row r="2" spans="2:8" ht="15">
      <c r="B2" s="1" t="s">
        <v>561</v>
      </c>
      <c r="C2" s="1"/>
      <c r="D2" s="3"/>
      <c r="E2" s="3"/>
      <c r="F2" s="3"/>
      <c r="G2" s="3"/>
      <c r="H2" s="3"/>
    </row>
    <row r="3" spans="2:8" ht="15.75">
      <c r="B3" s="1" t="s">
        <v>546</v>
      </c>
      <c r="C3" s="1"/>
      <c r="D3" s="3"/>
      <c r="E3" s="36"/>
      <c r="F3" s="3"/>
      <c r="G3" s="3"/>
      <c r="H3" s="3"/>
    </row>
    <row r="4" spans="2:8" ht="12.75">
      <c r="B4" s="35" t="s">
        <v>105</v>
      </c>
      <c r="C4" s="35"/>
      <c r="D4" s="2"/>
      <c r="E4" s="2"/>
      <c r="F4" s="2"/>
      <c r="G4" s="2"/>
      <c r="H4" s="2"/>
    </row>
    <row r="5" spans="2:8" ht="12.75">
      <c r="B5" s="35" t="s">
        <v>498</v>
      </c>
      <c r="C5" s="35"/>
      <c r="D5" s="2"/>
      <c r="E5" s="2"/>
      <c r="F5" s="2"/>
      <c r="G5" s="2"/>
      <c r="H5" s="2"/>
    </row>
    <row r="6" ht="12.75">
      <c r="B6" s="35"/>
    </row>
    <row r="7" spans="2:8" ht="12.75">
      <c r="B7" s="32" t="s">
        <v>20</v>
      </c>
      <c r="C7" s="22" t="s">
        <v>140</v>
      </c>
      <c r="D7" s="22" t="s">
        <v>22</v>
      </c>
      <c r="E7" s="22" t="s">
        <v>24</v>
      </c>
      <c r="F7" s="22" t="s">
        <v>13</v>
      </c>
      <c r="G7" s="22" t="s">
        <v>3</v>
      </c>
      <c r="H7" s="22" t="s">
        <v>3</v>
      </c>
    </row>
    <row r="8" spans="2:8" ht="12.75">
      <c r="B8" s="32" t="s">
        <v>21</v>
      </c>
      <c r="C8" s="22" t="s">
        <v>37</v>
      </c>
      <c r="D8" s="22" t="s">
        <v>23</v>
      </c>
      <c r="E8" s="22" t="s">
        <v>25</v>
      </c>
      <c r="F8" s="33" t="s">
        <v>26</v>
      </c>
      <c r="G8" s="31" t="s">
        <v>106</v>
      </c>
      <c r="H8" s="31" t="s">
        <v>126</v>
      </c>
    </row>
    <row r="9" spans="2:8" ht="12.75">
      <c r="B9" s="32" t="s">
        <v>192</v>
      </c>
      <c r="C9" s="67" t="s">
        <v>52</v>
      </c>
      <c r="D9" s="67" t="s">
        <v>36</v>
      </c>
      <c r="E9" s="113"/>
      <c r="F9" s="61"/>
      <c r="G9" s="114">
        <f>G10+G16+G22+G30+G36</f>
        <v>14391108.64</v>
      </c>
      <c r="H9" s="114">
        <f>H10+H16+H22+H30+H36</f>
        <v>14391108.64</v>
      </c>
    </row>
    <row r="10" spans="2:8" ht="25.5">
      <c r="B10" s="159" t="s">
        <v>129</v>
      </c>
      <c r="C10" s="110" t="s">
        <v>52</v>
      </c>
      <c r="D10" s="110" t="s">
        <v>34</v>
      </c>
      <c r="E10" s="115"/>
      <c r="F10" s="111"/>
      <c r="G10" s="116">
        <f>G12</f>
        <v>826595</v>
      </c>
      <c r="H10" s="116">
        <f>H12</f>
        <v>826595</v>
      </c>
    </row>
    <row r="11" spans="2:8" ht="12.75">
      <c r="B11" s="158" t="s">
        <v>249</v>
      </c>
      <c r="C11" s="68" t="s">
        <v>52</v>
      </c>
      <c r="D11" s="68" t="s">
        <v>34</v>
      </c>
      <c r="E11" s="117">
        <v>8100000</v>
      </c>
      <c r="F11" s="63"/>
      <c r="G11" s="118">
        <f aca="true" t="shared" si="0" ref="G11:H14">G12</f>
        <v>826595</v>
      </c>
      <c r="H11" s="118">
        <f t="shared" si="0"/>
        <v>826595</v>
      </c>
    </row>
    <row r="12" spans="2:8" ht="12.75">
      <c r="B12" s="158" t="s">
        <v>249</v>
      </c>
      <c r="C12" s="68" t="s">
        <v>52</v>
      </c>
      <c r="D12" s="68" t="s">
        <v>34</v>
      </c>
      <c r="E12" s="117">
        <v>8110000</v>
      </c>
      <c r="F12" s="63"/>
      <c r="G12" s="118">
        <f t="shared" si="0"/>
        <v>826595</v>
      </c>
      <c r="H12" s="118">
        <f t="shared" si="0"/>
        <v>826595</v>
      </c>
    </row>
    <row r="13" spans="2:8" ht="12.75">
      <c r="B13" s="158" t="s">
        <v>249</v>
      </c>
      <c r="C13" s="68" t="s">
        <v>52</v>
      </c>
      <c r="D13" s="68" t="s">
        <v>34</v>
      </c>
      <c r="E13" s="117">
        <v>8118021</v>
      </c>
      <c r="F13" s="63"/>
      <c r="G13" s="118">
        <f t="shared" si="0"/>
        <v>826595</v>
      </c>
      <c r="H13" s="118">
        <f t="shared" si="0"/>
        <v>826595</v>
      </c>
    </row>
    <row r="14" spans="2:8" ht="12.75">
      <c r="B14" s="158" t="s">
        <v>249</v>
      </c>
      <c r="C14" s="137" t="s">
        <v>52</v>
      </c>
      <c r="D14" s="137" t="s">
        <v>34</v>
      </c>
      <c r="E14" s="141">
        <v>8118021</v>
      </c>
      <c r="F14" s="139" t="s">
        <v>111</v>
      </c>
      <c r="G14" s="142">
        <f t="shared" si="0"/>
        <v>826595</v>
      </c>
      <c r="H14" s="142">
        <f t="shared" si="0"/>
        <v>826595</v>
      </c>
    </row>
    <row r="15" spans="2:8" ht="12.75">
      <c r="B15" s="158" t="s">
        <v>249</v>
      </c>
      <c r="C15" s="68" t="s">
        <v>52</v>
      </c>
      <c r="D15" s="68" t="s">
        <v>34</v>
      </c>
      <c r="E15" s="119" t="s">
        <v>110</v>
      </c>
      <c r="F15" s="62" t="s">
        <v>244</v>
      </c>
      <c r="G15" s="118">
        <v>826595</v>
      </c>
      <c r="H15" s="118">
        <v>826595</v>
      </c>
    </row>
    <row r="16" spans="2:8" ht="12.75">
      <c r="B16" s="159" t="s">
        <v>130</v>
      </c>
      <c r="C16" s="110" t="s">
        <v>52</v>
      </c>
      <c r="D16" s="110" t="s">
        <v>8</v>
      </c>
      <c r="E16" s="120"/>
      <c r="F16" s="111"/>
      <c r="G16" s="116">
        <f aca="true" t="shared" si="1" ref="G16:H20">G17</f>
        <v>315000</v>
      </c>
      <c r="H16" s="116">
        <f t="shared" si="1"/>
        <v>315000</v>
      </c>
    </row>
    <row r="17" spans="2:8" ht="25.5">
      <c r="B17" s="178" t="s">
        <v>201</v>
      </c>
      <c r="C17" s="126" t="s">
        <v>52</v>
      </c>
      <c r="D17" s="126" t="s">
        <v>8</v>
      </c>
      <c r="E17" s="129" t="s">
        <v>200</v>
      </c>
      <c r="F17" s="127"/>
      <c r="G17" s="130">
        <f>G18</f>
        <v>315000</v>
      </c>
      <c r="H17" s="130">
        <f>H18</f>
        <v>315000</v>
      </c>
    </row>
    <row r="18" spans="2:8" ht="12.75">
      <c r="B18" s="133" t="s">
        <v>277</v>
      </c>
      <c r="C18" s="126" t="s">
        <v>52</v>
      </c>
      <c r="D18" s="126" t="s">
        <v>8</v>
      </c>
      <c r="E18" s="129" t="s">
        <v>247</v>
      </c>
      <c r="F18" s="127"/>
      <c r="G18" s="130">
        <f>G19</f>
        <v>315000</v>
      </c>
      <c r="H18" s="130">
        <f>H19</f>
        <v>315000</v>
      </c>
    </row>
    <row r="19" spans="2:8" ht="12.75">
      <c r="B19" s="133" t="s">
        <v>277</v>
      </c>
      <c r="C19" s="126" t="s">
        <v>52</v>
      </c>
      <c r="D19" s="126" t="s">
        <v>8</v>
      </c>
      <c r="E19" s="129" t="s">
        <v>221</v>
      </c>
      <c r="F19" s="127"/>
      <c r="G19" s="131">
        <f t="shared" si="1"/>
        <v>315000</v>
      </c>
      <c r="H19" s="131">
        <f t="shared" si="1"/>
        <v>315000</v>
      </c>
    </row>
    <row r="20" spans="2:8" ht="12.75">
      <c r="B20" s="133" t="s">
        <v>277</v>
      </c>
      <c r="C20" s="137" t="s">
        <v>52</v>
      </c>
      <c r="D20" s="137" t="s">
        <v>8</v>
      </c>
      <c r="E20" s="144" t="s">
        <v>221</v>
      </c>
      <c r="F20" s="145" t="s">
        <v>109</v>
      </c>
      <c r="G20" s="140">
        <f t="shared" si="1"/>
        <v>315000</v>
      </c>
      <c r="H20" s="140">
        <f t="shared" si="1"/>
        <v>315000</v>
      </c>
    </row>
    <row r="21" spans="2:8" ht="12.75">
      <c r="B21" s="133" t="s">
        <v>277</v>
      </c>
      <c r="C21" s="126" t="s">
        <v>52</v>
      </c>
      <c r="D21" s="126" t="s">
        <v>8</v>
      </c>
      <c r="E21" s="129" t="s">
        <v>221</v>
      </c>
      <c r="F21" s="127" t="s">
        <v>243</v>
      </c>
      <c r="G21" s="131">
        <v>315000</v>
      </c>
      <c r="H21" s="131">
        <v>315000</v>
      </c>
    </row>
    <row r="22" spans="2:8" ht="12.75">
      <c r="B22" s="181" t="s">
        <v>132</v>
      </c>
      <c r="C22" s="110" t="s">
        <v>52</v>
      </c>
      <c r="D22" s="122" t="s">
        <v>9</v>
      </c>
      <c r="E22" s="122"/>
      <c r="F22" s="111"/>
      <c r="G22" s="116">
        <f>G23</f>
        <v>11465747</v>
      </c>
      <c r="H22" s="116">
        <f>H23</f>
        <v>11465747</v>
      </c>
    </row>
    <row r="23" spans="2:8" ht="12.75">
      <c r="B23" s="182" t="s">
        <v>133</v>
      </c>
      <c r="C23" s="134" t="s">
        <v>52</v>
      </c>
      <c r="D23" s="119" t="s">
        <v>9</v>
      </c>
      <c r="E23" s="119" t="s">
        <v>202</v>
      </c>
      <c r="F23" s="62"/>
      <c r="G23" s="135">
        <f>G24</f>
        <v>11465747</v>
      </c>
      <c r="H23" s="135">
        <f>H24</f>
        <v>11465747</v>
      </c>
    </row>
    <row r="24" spans="2:8" ht="25.5">
      <c r="B24" s="136" t="s">
        <v>285</v>
      </c>
      <c r="C24" s="68" t="s">
        <v>52</v>
      </c>
      <c r="D24" s="119" t="s">
        <v>9</v>
      </c>
      <c r="E24" s="119" t="s">
        <v>113</v>
      </c>
      <c r="F24" s="62"/>
      <c r="G24" s="135">
        <v>11465747</v>
      </c>
      <c r="H24" s="135">
        <v>11465747</v>
      </c>
    </row>
    <row r="25" spans="2:8" ht="25.5">
      <c r="B25" s="136" t="s">
        <v>285</v>
      </c>
      <c r="C25" s="68" t="s">
        <v>52</v>
      </c>
      <c r="D25" s="119" t="s">
        <v>9</v>
      </c>
      <c r="E25" s="119" t="s">
        <v>114</v>
      </c>
      <c r="F25" s="62"/>
      <c r="G25" s="135">
        <f>G26+G28</f>
        <v>0</v>
      </c>
      <c r="H25" s="135">
        <f>H26+H28</f>
        <v>0</v>
      </c>
    </row>
    <row r="26" spans="2:8" ht="25.5">
      <c r="B26" s="136" t="s">
        <v>285</v>
      </c>
      <c r="C26" s="137" t="s">
        <v>52</v>
      </c>
      <c r="D26" s="138" t="s">
        <v>9</v>
      </c>
      <c r="E26" s="138" t="s">
        <v>114</v>
      </c>
      <c r="F26" s="139"/>
      <c r="G26" s="140"/>
      <c r="H26" s="140"/>
    </row>
    <row r="27" spans="2:8" ht="25.5">
      <c r="B27" s="136" t="s">
        <v>285</v>
      </c>
      <c r="C27" s="68" t="s">
        <v>52</v>
      </c>
      <c r="D27" s="119" t="s">
        <v>9</v>
      </c>
      <c r="E27" s="119" t="s">
        <v>114</v>
      </c>
      <c r="F27" s="62" t="s">
        <v>244</v>
      </c>
      <c r="G27" s="123">
        <v>0</v>
      </c>
      <c r="H27" s="123">
        <v>0</v>
      </c>
    </row>
    <row r="28" spans="2:8" ht="25.5">
      <c r="B28" s="136" t="s">
        <v>285</v>
      </c>
      <c r="C28" s="137" t="s">
        <v>52</v>
      </c>
      <c r="D28" s="138" t="s">
        <v>9</v>
      </c>
      <c r="E28" s="138" t="s">
        <v>114</v>
      </c>
      <c r="F28" s="139" t="s">
        <v>109</v>
      </c>
      <c r="G28" s="142">
        <f>G29</f>
        <v>0</v>
      </c>
      <c r="H28" s="142">
        <f>H29</f>
        <v>0</v>
      </c>
    </row>
    <row r="29" spans="2:8" ht="25.5">
      <c r="B29" s="136" t="s">
        <v>285</v>
      </c>
      <c r="C29" s="68" t="s">
        <v>52</v>
      </c>
      <c r="D29" s="119" t="s">
        <v>9</v>
      </c>
      <c r="E29" s="119" t="s">
        <v>114</v>
      </c>
      <c r="F29" s="62" t="s">
        <v>243</v>
      </c>
      <c r="G29" s="123">
        <v>0</v>
      </c>
      <c r="H29" s="123">
        <v>0</v>
      </c>
    </row>
    <row r="30" spans="2:8" ht="12.75">
      <c r="B30" s="183" t="s">
        <v>10</v>
      </c>
      <c r="C30" s="122" t="s">
        <v>52</v>
      </c>
      <c r="D30" s="122" t="s">
        <v>66</v>
      </c>
      <c r="E30" s="122"/>
      <c r="F30" s="149"/>
      <c r="G30" s="116">
        <f>G31</f>
        <v>500000</v>
      </c>
      <c r="H30" s="116">
        <f>H31</f>
        <v>500000</v>
      </c>
    </row>
    <row r="31" spans="2:8" ht="12.75">
      <c r="B31" s="180"/>
      <c r="C31" s="146" t="s">
        <v>52</v>
      </c>
      <c r="D31" s="146" t="s">
        <v>66</v>
      </c>
      <c r="E31" s="146" t="s">
        <v>113</v>
      </c>
      <c r="F31" s="147"/>
      <c r="G31" s="130">
        <f aca="true" t="shared" si="2" ref="G31:H34">G32</f>
        <v>500000</v>
      </c>
      <c r="H31" s="130">
        <f t="shared" si="2"/>
        <v>500000</v>
      </c>
    </row>
    <row r="32" spans="2:8" ht="12.75">
      <c r="B32" s="180" t="s">
        <v>286</v>
      </c>
      <c r="C32" s="146" t="s">
        <v>52</v>
      </c>
      <c r="D32" s="146" t="s">
        <v>66</v>
      </c>
      <c r="E32" s="146" t="s">
        <v>113</v>
      </c>
      <c r="F32" s="147"/>
      <c r="G32" s="130">
        <f t="shared" si="2"/>
        <v>500000</v>
      </c>
      <c r="H32" s="130">
        <f t="shared" si="2"/>
        <v>500000</v>
      </c>
    </row>
    <row r="33" spans="2:8" ht="12.75">
      <c r="B33" s="180" t="s">
        <v>286</v>
      </c>
      <c r="C33" s="68" t="s">
        <v>52</v>
      </c>
      <c r="D33" s="119" t="s">
        <v>66</v>
      </c>
      <c r="E33" s="119" t="s">
        <v>226</v>
      </c>
      <c r="F33" s="62"/>
      <c r="G33" s="123">
        <f t="shared" si="2"/>
        <v>500000</v>
      </c>
      <c r="H33" s="123">
        <f t="shared" si="2"/>
        <v>500000</v>
      </c>
    </row>
    <row r="34" spans="2:8" ht="12.75">
      <c r="B34" s="180" t="s">
        <v>286</v>
      </c>
      <c r="C34" s="137" t="s">
        <v>52</v>
      </c>
      <c r="D34" s="138" t="s">
        <v>66</v>
      </c>
      <c r="E34" s="138" t="s">
        <v>226</v>
      </c>
      <c r="F34" s="139" t="s">
        <v>205</v>
      </c>
      <c r="G34" s="142">
        <f t="shared" si="2"/>
        <v>500000</v>
      </c>
      <c r="H34" s="142">
        <f t="shared" si="2"/>
        <v>500000</v>
      </c>
    </row>
    <row r="35" spans="2:8" ht="12.75">
      <c r="B35" s="180" t="s">
        <v>286</v>
      </c>
      <c r="C35" s="68" t="s">
        <v>52</v>
      </c>
      <c r="D35" s="119" t="s">
        <v>66</v>
      </c>
      <c r="E35" s="119" t="s">
        <v>226</v>
      </c>
      <c r="F35" s="62" t="s">
        <v>179</v>
      </c>
      <c r="G35" s="123">
        <v>500000</v>
      </c>
      <c r="H35" s="123">
        <v>500000</v>
      </c>
    </row>
    <row r="36" spans="2:8" ht="12.75">
      <c r="B36" s="183" t="s">
        <v>134</v>
      </c>
      <c r="C36" s="110" t="s">
        <v>52</v>
      </c>
      <c r="D36" s="122" t="s">
        <v>65</v>
      </c>
      <c r="E36" s="122"/>
      <c r="F36" s="111"/>
      <c r="G36" s="116">
        <f>G37+G42</f>
        <v>1283766.64</v>
      </c>
      <c r="H36" s="116">
        <f>H37+H42</f>
        <v>1283766.64</v>
      </c>
    </row>
    <row r="37" spans="2:8" ht="12.75">
      <c r="B37" s="182" t="s">
        <v>133</v>
      </c>
      <c r="C37" s="126" t="s">
        <v>52</v>
      </c>
      <c r="D37" s="146" t="s">
        <v>65</v>
      </c>
      <c r="E37" s="146" t="s">
        <v>202</v>
      </c>
      <c r="F37" s="147"/>
      <c r="G37" s="130">
        <f aca="true" t="shared" si="3" ref="G37:H40">G38</f>
        <v>69894.64</v>
      </c>
      <c r="H37" s="130">
        <f t="shared" si="3"/>
        <v>69894.64</v>
      </c>
    </row>
    <row r="38" spans="2:8" ht="35.25" customHeight="1">
      <c r="B38" s="206" t="s">
        <v>288</v>
      </c>
      <c r="C38" s="68" t="s">
        <v>52</v>
      </c>
      <c r="D38" s="119" t="s">
        <v>65</v>
      </c>
      <c r="E38" s="119" t="s">
        <v>113</v>
      </c>
      <c r="F38" s="62"/>
      <c r="G38" s="123">
        <f t="shared" si="3"/>
        <v>69894.64</v>
      </c>
      <c r="H38" s="123">
        <f t="shared" si="3"/>
        <v>69894.64</v>
      </c>
    </row>
    <row r="39" spans="2:8" ht="32.25" customHeight="1">
      <c r="B39" s="206" t="s">
        <v>288</v>
      </c>
      <c r="C39" s="126" t="s">
        <v>52</v>
      </c>
      <c r="D39" s="146" t="s">
        <v>65</v>
      </c>
      <c r="E39" s="146" t="s">
        <v>169</v>
      </c>
      <c r="F39" s="147"/>
      <c r="G39" s="130">
        <f t="shared" si="3"/>
        <v>69894.64</v>
      </c>
      <c r="H39" s="130">
        <f t="shared" si="3"/>
        <v>69894.64</v>
      </c>
    </row>
    <row r="40" spans="2:8" ht="33" customHeight="1">
      <c r="B40" s="206" t="s">
        <v>288</v>
      </c>
      <c r="C40" s="137" t="s">
        <v>52</v>
      </c>
      <c r="D40" s="138" t="s">
        <v>65</v>
      </c>
      <c r="E40" s="138" t="s">
        <v>169</v>
      </c>
      <c r="F40" s="139" t="s">
        <v>109</v>
      </c>
      <c r="G40" s="142">
        <f t="shared" si="3"/>
        <v>69894.64</v>
      </c>
      <c r="H40" s="142">
        <f t="shared" si="3"/>
        <v>69894.64</v>
      </c>
    </row>
    <row r="41" spans="2:8" ht="34.5" customHeight="1">
      <c r="B41" s="206" t="s">
        <v>288</v>
      </c>
      <c r="C41" s="68" t="s">
        <v>52</v>
      </c>
      <c r="D41" s="65" t="s">
        <v>65</v>
      </c>
      <c r="E41" s="65" t="s">
        <v>169</v>
      </c>
      <c r="F41" s="63" t="s">
        <v>243</v>
      </c>
      <c r="G41" s="118">
        <v>69894.64</v>
      </c>
      <c r="H41" s="118">
        <v>69894.64</v>
      </c>
    </row>
    <row r="42" spans="2:8" ht="36">
      <c r="B42" s="261" t="s">
        <v>208</v>
      </c>
      <c r="C42" s="68" t="s">
        <v>52</v>
      </c>
      <c r="D42" s="65" t="s">
        <v>65</v>
      </c>
      <c r="E42" s="65" t="s">
        <v>170</v>
      </c>
      <c r="F42" s="63"/>
      <c r="G42" s="118">
        <f>G43</f>
        <v>1213872</v>
      </c>
      <c r="H42" s="118">
        <f>H43</f>
        <v>1213872</v>
      </c>
    </row>
    <row r="43" spans="2:8" ht="24">
      <c r="B43" s="206" t="s">
        <v>287</v>
      </c>
      <c r="C43" s="68" t="s">
        <v>52</v>
      </c>
      <c r="D43" s="65" t="s">
        <v>65</v>
      </c>
      <c r="E43" s="65" t="s">
        <v>171</v>
      </c>
      <c r="F43" s="63"/>
      <c r="G43" s="118">
        <f>G44</f>
        <v>1213872</v>
      </c>
      <c r="H43" s="118">
        <f>H44</f>
        <v>1213872</v>
      </c>
    </row>
    <row r="44" spans="2:8" ht="24">
      <c r="B44" s="206" t="s">
        <v>287</v>
      </c>
      <c r="C44" s="68" t="s">
        <v>52</v>
      </c>
      <c r="D44" s="65" t="s">
        <v>65</v>
      </c>
      <c r="E44" s="65" t="s">
        <v>245</v>
      </c>
      <c r="F44" s="63"/>
      <c r="G44" s="118">
        <f>G45+G47</f>
        <v>1213872</v>
      </c>
      <c r="H44" s="118">
        <f>H45+H47</f>
        <v>1213872</v>
      </c>
    </row>
    <row r="45" spans="2:8" ht="24">
      <c r="B45" s="206" t="s">
        <v>287</v>
      </c>
      <c r="C45" s="137" t="s">
        <v>52</v>
      </c>
      <c r="D45" s="138" t="s">
        <v>65</v>
      </c>
      <c r="E45" s="138" t="s">
        <v>245</v>
      </c>
      <c r="F45" s="139" t="s">
        <v>112</v>
      </c>
      <c r="G45" s="142">
        <f>G46</f>
        <v>1163872</v>
      </c>
      <c r="H45" s="142">
        <f>H46</f>
        <v>1163872</v>
      </c>
    </row>
    <row r="46" spans="2:8" ht="24">
      <c r="B46" s="206" t="s">
        <v>287</v>
      </c>
      <c r="C46" s="68" t="s">
        <v>52</v>
      </c>
      <c r="D46" s="65" t="s">
        <v>65</v>
      </c>
      <c r="E46" s="65" t="s">
        <v>245</v>
      </c>
      <c r="F46" s="63" t="s">
        <v>246</v>
      </c>
      <c r="G46" s="118">
        <v>1163872</v>
      </c>
      <c r="H46" s="118">
        <v>1163872</v>
      </c>
    </row>
    <row r="47" spans="2:8" ht="24">
      <c r="B47" s="206" t="s">
        <v>287</v>
      </c>
      <c r="C47" s="137" t="s">
        <v>52</v>
      </c>
      <c r="D47" s="138" t="s">
        <v>65</v>
      </c>
      <c r="E47" s="138" t="s">
        <v>245</v>
      </c>
      <c r="F47" s="139" t="s">
        <v>109</v>
      </c>
      <c r="G47" s="142">
        <f>G48</f>
        <v>50000</v>
      </c>
      <c r="H47" s="142">
        <f>H48</f>
        <v>50000</v>
      </c>
    </row>
    <row r="48" spans="2:8" ht="24">
      <c r="B48" s="206" t="s">
        <v>287</v>
      </c>
      <c r="C48" s="68" t="s">
        <v>52</v>
      </c>
      <c r="D48" s="65" t="s">
        <v>65</v>
      </c>
      <c r="E48" s="65" t="s">
        <v>245</v>
      </c>
      <c r="F48" s="63" t="s">
        <v>243</v>
      </c>
      <c r="G48" s="118">
        <v>50000</v>
      </c>
      <c r="H48" s="118">
        <v>50000</v>
      </c>
    </row>
    <row r="49" spans="2:8" ht="21.75">
      <c r="B49" s="280" t="s">
        <v>289</v>
      </c>
      <c r="C49" s="68"/>
      <c r="D49" s="65"/>
      <c r="E49" s="65"/>
      <c r="F49" s="63"/>
      <c r="G49" s="118"/>
      <c r="H49" s="118"/>
    </row>
    <row r="50" spans="2:8" ht="38.25">
      <c r="B50" s="90" t="s">
        <v>127</v>
      </c>
      <c r="C50" s="126" t="s">
        <v>52</v>
      </c>
      <c r="D50" s="146" t="s">
        <v>261</v>
      </c>
      <c r="E50" s="146" t="s">
        <v>291</v>
      </c>
      <c r="F50" s="63"/>
      <c r="G50" s="118"/>
      <c r="H50" s="118"/>
    </row>
    <row r="51" spans="2:8" ht="24">
      <c r="B51" s="263" t="s">
        <v>290</v>
      </c>
      <c r="C51" s="126" t="s">
        <v>52</v>
      </c>
      <c r="D51" s="146" t="s">
        <v>261</v>
      </c>
      <c r="E51" s="146" t="s">
        <v>291</v>
      </c>
      <c r="F51" s="63"/>
      <c r="G51" s="118">
        <v>0</v>
      </c>
      <c r="H51" s="118">
        <v>0</v>
      </c>
    </row>
    <row r="52" spans="2:8" ht="12.75">
      <c r="B52" s="263" t="s">
        <v>264</v>
      </c>
      <c r="C52" s="126" t="s">
        <v>52</v>
      </c>
      <c r="D52" s="146" t="s">
        <v>261</v>
      </c>
      <c r="E52" s="146" t="s">
        <v>262</v>
      </c>
      <c r="F52" s="63" t="s">
        <v>109</v>
      </c>
      <c r="G52" s="118">
        <v>0</v>
      </c>
      <c r="H52" s="118">
        <v>0</v>
      </c>
    </row>
    <row r="53" spans="2:8" ht="12.75">
      <c r="B53" s="263" t="s">
        <v>264</v>
      </c>
      <c r="C53" s="126" t="s">
        <v>52</v>
      </c>
      <c r="D53" s="146" t="s">
        <v>261</v>
      </c>
      <c r="E53" s="146" t="s">
        <v>262</v>
      </c>
      <c r="F53" s="63" t="s">
        <v>243</v>
      </c>
      <c r="G53" s="118">
        <v>0</v>
      </c>
      <c r="H53" s="118">
        <v>0</v>
      </c>
    </row>
    <row r="54" spans="2:8" ht="38.25">
      <c r="B54" s="90" t="s">
        <v>127</v>
      </c>
      <c r="C54" s="68"/>
      <c r="D54" s="65"/>
      <c r="E54" s="65"/>
      <c r="F54" s="63"/>
      <c r="G54" s="118"/>
      <c r="H54" s="118"/>
    </row>
    <row r="55" spans="2:8" ht="12.75">
      <c r="B55" s="263" t="s">
        <v>266</v>
      </c>
      <c r="C55" s="126" t="s">
        <v>52</v>
      </c>
      <c r="D55" s="146" t="s">
        <v>267</v>
      </c>
      <c r="E55" s="146" t="s">
        <v>237</v>
      </c>
      <c r="F55" s="63"/>
      <c r="G55" s="118"/>
      <c r="H55" s="118"/>
    </row>
    <row r="56" spans="2:8" ht="12.75">
      <c r="B56" s="263" t="s">
        <v>266</v>
      </c>
      <c r="C56" s="126" t="s">
        <v>52</v>
      </c>
      <c r="D56" s="146" t="s">
        <v>267</v>
      </c>
      <c r="E56" s="146" t="s">
        <v>235</v>
      </c>
      <c r="F56" s="63" t="s">
        <v>109</v>
      </c>
      <c r="G56" s="118">
        <v>0</v>
      </c>
      <c r="H56" s="118">
        <v>0</v>
      </c>
    </row>
    <row r="57" spans="2:8" ht="12.75">
      <c r="B57" s="263" t="s">
        <v>266</v>
      </c>
      <c r="C57" s="126" t="s">
        <v>52</v>
      </c>
      <c r="D57" s="146" t="s">
        <v>267</v>
      </c>
      <c r="E57" s="146" t="s">
        <v>235</v>
      </c>
      <c r="F57" s="63" t="s">
        <v>243</v>
      </c>
      <c r="G57" s="118">
        <v>0</v>
      </c>
      <c r="H57" s="118">
        <v>0</v>
      </c>
    </row>
    <row r="58" spans="2:8" ht="12.75">
      <c r="B58" s="168" t="s">
        <v>185</v>
      </c>
      <c r="C58" s="110" t="s">
        <v>52</v>
      </c>
      <c r="D58" s="122" t="s">
        <v>104</v>
      </c>
      <c r="E58" s="122"/>
      <c r="F58" s="111"/>
      <c r="G58" s="116">
        <f>G59</f>
        <v>4686500</v>
      </c>
      <c r="H58" s="116">
        <f>H59</f>
        <v>4680900</v>
      </c>
    </row>
    <row r="59" spans="2:8" ht="38.25">
      <c r="B59" s="90" t="s">
        <v>127</v>
      </c>
      <c r="C59" s="126" t="s">
        <v>52</v>
      </c>
      <c r="D59" s="146" t="s">
        <v>104</v>
      </c>
      <c r="E59" s="146" t="s">
        <v>136</v>
      </c>
      <c r="F59" s="147"/>
      <c r="G59" s="130">
        <f>G60</f>
        <v>4686500</v>
      </c>
      <c r="H59" s="130">
        <f>H60</f>
        <v>4680900</v>
      </c>
    </row>
    <row r="60" spans="2:8" ht="12.75">
      <c r="B60" s="162" t="s">
        <v>292</v>
      </c>
      <c r="C60" s="126" t="s">
        <v>52</v>
      </c>
      <c r="D60" s="146" t="s">
        <v>104</v>
      </c>
      <c r="E60" s="146" t="s">
        <v>138</v>
      </c>
      <c r="F60" s="147"/>
      <c r="G60" s="130">
        <v>4686500</v>
      </c>
      <c r="H60" s="130">
        <v>4680900</v>
      </c>
    </row>
    <row r="61" spans="2:8" ht="12.75">
      <c r="B61" s="169" t="s">
        <v>252</v>
      </c>
      <c r="C61" s="126" t="s">
        <v>52</v>
      </c>
      <c r="D61" s="146" t="s">
        <v>104</v>
      </c>
      <c r="E61" s="146" t="s">
        <v>251</v>
      </c>
      <c r="F61" s="147"/>
      <c r="G61" s="130">
        <f>G62</f>
        <v>4086500</v>
      </c>
      <c r="H61" s="130">
        <f>H62</f>
        <v>4080900</v>
      </c>
    </row>
    <row r="62" spans="2:8" ht="12.75">
      <c r="B62" s="169" t="s">
        <v>252</v>
      </c>
      <c r="C62" s="137" t="s">
        <v>52</v>
      </c>
      <c r="D62" s="138" t="s">
        <v>104</v>
      </c>
      <c r="E62" s="138" t="s">
        <v>251</v>
      </c>
      <c r="F62" s="139" t="s">
        <v>109</v>
      </c>
      <c r="G62" s="142">
        <f>G63</f>
        <v>4086500</v>
      </c>
      <c r="H62" s="142">
        <f>H63</f>
        <v>4080900</v>
      </c>
    </row>
    <row r="63" spans="2:8" ht="12.75">
      <c r="B63" s="169" t="s">
        <v>252</v>
      </c>
      <c r="C63" s="126" t="s">
        <v>52</v>
      </c>
      <c r="D63" s="146" t="s">
        <v>104</v>
      </c>
      <c r="E63" s="146" t="s">
        <v>251</v>
      </c>
      <c r="F63" s="147" t="s">
        <v>243</v>
      </c>
      <c r="G63" s="130">
        <v>4086500</v>
      </c>
      <c r="H63" s="130">
        <v>4080900</v>
      </c>
    </row>
    <row r="64" spans="2:8" ht="12.75">
      <c r="B64" s="262" t="s">
        <v>293</v>
      </c>
      <c r="C64" s="126" t="s">
        <v>52</v>
      </c>
      <c r="D64" s="146" t="s">
        <v>104</v>
      </c>
      <c r="E64" s="146"/>
      <c r="F64" s="147"/>
      <c r="G64" s="130">
        <f>G65</f>
        <v>0</v>
      </c>
      <c r="H64" s="130">
        <f>H65</f>
        <v>0</v>
      </c>
    </row>
    <row r="65" spans="2:8" ht="12.75">
      <c r="B65" s="179" t="s">
        <v>176</v>
      </c>
      <c r="C65" s="137" t="s">
        <v>52</v>
      </c>
      <c r="D65" s="138" t="s">
        <v>104</v>
      </c>
      <c r="E65" s="138" t="s">
        <v>138</v>
      </c>
      <c r="F65" s="139"/>
      <c r="G65" s="142">
        <f>G66</f>
        <v>0</v>
      </c>
      <c r="H65" s="142">
        <f>H66</f>
        <v>0</v>
      </c>
    </row>
    <row r="66" spans="2:8" ht="12.75">
      <c r="B66" s="179" t="s">
        <v>176</v>
      </c>
      <c r="C66" s="126" t="s">
        <v>52</v>
      </c>
      <c r="D66" s="146" t="s">
        <v>104</v>
      </c>
      <c r="E66" s="146" t="s">
        <v>229</v>
      </c>
      <c r="F66" s="147"/>
      <c r="G66" s="130">
        <v>0</v>
      </c>
      <c r="H66" s="130">
        <v>0</v>
      </c>
    </row>
    <row r="67" spans="2:8" ht="12.75">
      <c r="B67" s="169" t="s">
        <v>176</v>
      </c>
      <c r="C67" s="126" t="s">
        <v>52</v>
      </c>
      <c r="D67" s="146" t="s">
        <v>104</v>
      </c>
      <c r="E67" s="146" t="s">
        <v>229</v>
      </c>
      <c r="F67" s="147"/>
      <c r="G67" s="130">
        <f>G68</f>
        <v>600000</v>
      </c>
      <c r="H67" s="130">
        <f>H68</f>
        <v>600000</v>
      </c>
    </row>
    <row r="68" spans="2:8" ht="12.75">
      <c r="B68" s="169" t="s">
        <v>176</v>
      </c>
      <c r="C68" s="137" t="s">
        <v>52</v>
      </c>
      <c r="D68" s="138" t="s">
        <v>104</v>
      </c>
      <c r="E68" s="138" t="s">
        <v>229</v>
      </c>
      <c r="F68" s="139" t="s">
        <v>166</v>
      </c>
      <c r="G68" s="142">
        <f>G69</f>
        <v>600000</v>
      </c>
      <c r="H68" s="142">
        <f>H69</f>
        <v>600000</v>
      </c>
    </row>
    <row r="69" spans="2:8" ht="12.75">
      <c r="B69" s="169" t="s">
        <v>176</v>
      </c>
      <c r="C69" s="126" t="s">
        <v>52</v>
      </c>
      <c r="D69" s="146" t="s">
        <v>104</v>
      </c>
      <c r="E69" s="146" t="s">
        <v>229</v>
      </c>
      <c r="F69" s="147" t="s">
        <v>109</v>
      </c>
      <c r="G69" s="130">
        <v>600000</v>
      </c>
      <c r="H69" s="130">
        <v>600000</v>
      </c>
    </row>
    <row r="70" spans="2:8" ht="12.75">
      <c r="B70" s="163" t="s">
        <v>177</v>
      </c>
      <c r="C70" s="126" t="s">
        <v>52</v>
      </c>
      <c r="D70" s="146" t="s">
        <v>104</v>
      </c>
      <c r="E70" s="146" t="s">
        <v>230</v>
      </c>
      <c r="F70" s="147"/>
      <c r="G70" s="130">
        <f>G71</f>
        <v>0</v>
      </c>
      <c r="H70" s="130">
        <f>H71</f>
        <v>0</v>
      </c>
    </row>
    <row r="71" spans="2:8" ht="12.75">
      <c r="B71" s="179" t="s">
        <v>294</v>
      </c>
      <c r="C71" s="137" t="s">
        <v>52</v>
      </c>
      <c r="D71" s="138" t="s">
        <v>104</v>
      </c>
      <c r="E71" s="138" t="s">
        <v>230</v>
      </c>
      <c r="F71" s="139" t="s">
        <v>109</v>
      </c>
      <c r="G71" s="142">
        <f>G72</f>
        <v>0</v>
      </c>
      <c r="H71" s="142">
        <f>H72</f>
        <v>0</v>
      </c>
    </row>
    <row r="72" spans="2:8" ht="12.75">
      <c r="B72" s="179" t="s">
        <v>294</v>
      </c>
      <c r="C72" s="126" t="s">
        <v>52</v>
      </c>
      <c r="D72" s="146" t="s">
        <v>104</v>
      </c>
      <c r="E72" s="146" t="s">
        <v>230</v>
      </c>
      <c r="F72" s="147" t="s">
        <v>243</v>
      </c>
      <c r="G72" s="130">
        <v>0</v>
      </c>
      <c r="H72" s="130">
        <v>0</v>
      </c>
    </row>
    <row r="73" spans="2:8" ht="12.75">
      <c r="B73" s="159" t="s">
        <v>33</v>
      </c>
      <c r="C73" s="110" t="s">
        <v>52</v>
      </c>
      <c r="D73" s="122" t="s">
        <v>27</v>
      </c>
      <c r="E73" s="156">
        <v>8510000</v>
      </c>
      <c r="F73" s="122"/>
      <c r="G73" s="154">
        <f>G75</f>
        <v>0</v>
      </c>
      <c r="H73" s="154">
        <f>H75</f>
        <v>0</v>
      </c>
    </row>
    <row r="74" spans="2:8" ht="25.5">
      <c r="B74" s="91" t="s">
        <v>295</v>
      </c>
      <c r="C74" s="134" t="s">
        <v>52</v>
      </c>
      <c r="D74" s="119" t="s">
        <v>27</v>
      </c>
      <c r="E74" s="266">
        <v>8518104</v>
      </c>
      <c r="F74" s="264"/>
      <c r="G74" s="265"/>
      <c r="H74" s="265"/>
    </row>
    <row r="75" spans="2:8" ht="25.5">
      <c r="B75" s="91" t="s">
        <v>295</v>
      </c>
      <c r="C75" s="134" t="s">
        <v>52</v>
      </c>
      <c r="D75" s="119" t="s">
        <v>27</v>
      </c>
      <c r="E75" s="266">
        <v>8518104</v>
      </c>
      <c r="F75" s="146"/>
      <c r="G75" s="187">
        <v>0</v>
      </c>
      <c r="H75" s="187">
        <v>0</v>
      </c>
    </row>
    <row r="76" spans="2:8" ht="12.75">
      <c r="B76" s="53" t="s">
        <v>116</v>
      </c>
      <c r="C76" s="66" t="s">
        <v>52</v>
      </c>
      <c r="D76" s="66" t="s">
        <v>35</v>
      </c>
      <c r="E76" s="157"/>
      <c r="F76" s="61"/>
      <c r="G76" s="124">
        <f>G77+G92</f>
        <v>15465332</v>
      </c>
      <c r="H76" s="124">
        <f>H77+H92</f>
        <v>15465332</v>
      </c>
    </row>
    <row r="77" spans="2:8" ht="12.75">
      <c r="B77" s="159" t="s">
        <v>186</v>
      </c>
      <c r="C77" s="110" t="s">
        <v>52</v>
      </c>
      <c r="D77" s="122" t="s">
        <v>18</v>
      </c>
      <c r="E77" s="156"/>
      <c r="F77" s="111"/>
      <c r="G77" s="154">
        <f>G78</f>
        <v>13465332</v>
      </c>
      <c r="H77" s="154">
        <f>H78</f>
        <v>13465332</v>
      </c>
    </row>
    <row r="78" spans="2:8" ht="38.25">
      <c r="B78" s="90" t="s">
        <v>127</v>
      </c>
      <c r="C78" s="126" t="s">
        <v>52</v>
      </c>
      <c r="D78" s="146" t="s">
        <v>18</v>
      </c>
      <c r="E78" s="146" t="s">
        <v>136</v>
      </c>
      <c r="F78" s="147"/>
      <c r="G78" s="130">
        <f>G79</f>
        <v>13465332</v>
      </c>
      <c r="H78" s="130">
        <f>H79</f>
        <v>13465332</v>
      </c>
    </row>
    <row r="79" spans="2:8" ht="25.5">
      <c r="B79" s="161" t="s">
        <v>499</v>
      </c>
      <c r="C79" s="68" t="s">
        <v>52</v>
      </c>
      <c r="D79" s="65" t="s">
        <v>18</v>
      </c>
      <c r="E79" s="65" t="s">
        <v>231</v>
      </c>
      <c r="F79" s="63"/>
      <c r="G79" s="118">
        <f>G80+G83+G86+G89</f>
        <v>13465332</v>
      </c>
      <c r="H79" s="118">
        <f>H80+H83+H86+H89</f>
        <v>13465332</v>
      </c>
    </row>
    <row r="80" spans="2:8" ht="12.75">
      <c r="B80" s="161" t="s">
        <v>256</v>
      </c>
      <c r="C80" s="68" t="s">
        <v>52</v>
      </c>
      <c r="D80" s="65" t="s">
        <v>18</v>
      </c>
      <c r="E80" s="65" t="s">
        <v>231</v>
      </c>
      <c r="F80" s="63"/>
      <c r="G80" s="118">
        <f>G81</f>
        <v>6000000</v>
      </c>
      <c r="H80" s="118">
        <f>H81</f>
        <v>6000000</v>
      </c>
    </row>
    <row r="81" spans="2:8" ht="12.75">
      <c r="B81" s="161" t="s">
        <v>256</v>
      </c>
      <c r="C81" s="137" t="s">
        <v>52</v>
      </c>
      <c r="D81" s="137" t="s">
        <v>18</v>
      </c>
      <c r="E81" s="65" t="s">
        <v>231</v>
      </c>
      <c r="F81" s="145" t="s">
        <v>109</v>
      </c>
      <c r="G81" s="142">
        <f>G82</f>
        <v>6000000</v>
      </c>
      <c r="H81" s="142">
        <f>H82</f>
        <v>6000000</v>
      </c>
    </row>
    <row r="82" spans="2:8" ht="12.75">
      <c r="B82" s="161" t="s">
        <v>256</v>
      </c>
      <c r="C82" s="68" t="s">
        <v>52</v>
      </c>
      <c r="D82" s="68" t="s">
        <v>18</v>
      </c>
      <c r="E82" s="65" t="s">
        <v>231</v>
      </c>
      <c r="F82" s="60" t="s">
        <v>243</v>
      </c>
      <c r="G82" s="118">
        <v>6000000</v>
      </c>
      <c r="H82" s="118">
        <v>6000000</v>
      </c>
    </row>
    <row r="83" spans="2:8" ht="12.75">
      <c r="B83" s="271" t="s">
        <v>296</v>
      </c>
      <c r="C83" s="137" t="s">
        <v>52</v>
      </c>
      <c r="D83" s="137" t="s">
        <v>18</v>
      </c>
      <c r="E83" s="137" t="s">
        <v>232</v>
      </c>
      <c r="F83" s="145"/>
      <c r="G83" s="142">
        <f>G84</f>
        <v>700000</v>
      </c>
      <c r="H83" s="142">
        <f>H84</f>
        <v>700000</v>
      </c>
    </row>
    <row r="84" spans="2:8" ht="12.75">
      <c r="B84" s="272" t="s">
        <v>258</v>
      </c>
      <c r="C84" s="134" t="s">
        <v>52</v>
      </c>
      <c r="D84" s="134" t="s">
        <v>18</v>
      </c>
      <c r="E84" s="134" t="s">
        <v>232</v>
      </c>
      <c r="F84" s="160" t="s">
        <v>109</v>
      </c>
      <c r="G84" s="123">
        <f>G85</f>
        <v>700000</v>
      </c>
      <c r="H84" s="123">
        <f>H85</f>
        <v>700000</v>
      </c>
    </row>
    <row r="85" spans="2:8" ht="12.75">
      <c r="B85" s="272" t="s">
        <v>258</v>
      </c>
      <c r="C85" s="68" t="s">
        <v>52</v>
      </c>
      <c r="D85" s="68" t="s">
        <v>18</v>
      </c>
      <c r="E85" s="68" t="s">
        <v>232</v>
      </c>
      <c r="F85" s="60" t="s">
        <v>243</v>
      </c>
      <c r="G85" s="118">
        <v>700000</v>
      </c>
      <c r="H85" s="118">
        <v>700000</v>
      </c>
    </row>
    <row r="86" spans="2:8" ht="12.75">
      <c r="B86" s="267" t="s">
        <v>297</v>
      </c>
      <c r="C86" s="268" t="s">
        <v>52</v>
      </c>
      <c r="D86" s="268" t="s">
        <v>18</v>
      </c>
      <c r="E86" s="268" t="s">
        <v>233</v>
      </c>
      <c r="F86" s="269"/>
      <c r="G86" s="270">
        <f>G87</f>
        <v>600000</v>
      </c>
      <c r="H86" s="270">
        <f>H87</f>
        <v>600000</v>
      </c>
    </row>
    <row r="87" spans="2:8" ht="12.75">
      <c r="B87" s="272" t="s">
        <v>259</v>
      </c>
      <c r="C87" s="134" t="s">
        <v>52</v>
      </c>
      <c r="D87" s="134" t="s">
        <v>18</v>
      </c>
      <c r="E87" s="134" t="s">
        <v>233</v>
      </c>
      <c r="F87" s="160" t="s">
        <v>109</v>
      </c>
      <c r="G87" s="123">
        <f>G88</f>
        <v>600000</v>
      </c>
      <c r="H87" s="123">
        <f>H88</f>
        <v>600000</v>
      </c>
    </row>
    <row r="88" spans="2:8" ht="12.75">
      <c r="B88" s="272" t="s">
        <v>259</v>
      </c>
      <c r="C88" s="68" t="s">
        <v>52</v>
      </c>
      <c r="D88" s="68" t="s">
        <v>18</v>
      </c>
      <c r="E88" s="68" t="s">
        <v>233</v>
      </c>
      <c r="F88" s="60" t="s">
        <v>243</v>
      </c>
      <c r="G88" s="118">
        <v>600000</v>
      </c>
      <c r="H88" s="118">
        <v>600000</v>
      </c>
    </row>
    <row r="89" spans="2:8" ht="12.75">
      <c r="B89" s="267" t="s">
        <v>298</v>
      </c>
      <c r="C89" s="268" t="s">
        <v>52</v>
      </c>
      <c r="D89" s="268" t="s">
        <v>18</v>
      </c>
      <c r="E89" s="268" t="s">
        <v>234</v>
      </c>
      <c r="F89" s="269"/>
      <c r="G89" s="270">
        <f>G90</f>
        <v>6165332</v>
      </c>
      <c r="H89" s="270">
        <f>H90</f>
        <v>6165332</v>
      </c>
    </row>
    <row r="90" spans="2:8" ht="12.75">
      <c r="B90" s="272" t="s">
        <v>298</v>
      </c>
      <c r="C90" s="134" t="s">
        <v>52</v>
      </c>
      <c r="D90" s="134" t="s">
        <v>18</v>
      </c>
      <c r="E90" s="134" t="s">
        <v>234</v>
      </c>
      <c r="F90" s="160" t="s">
        <v>109</v>
      </c>
      <c r="G90" s="123">
        <f>G91</f>
        <v>6165332</v>
      </c>
      <c r="H90" s="123">
        <f>H91</f>
        <v>6165332</v>
      </c>
    </row>
    <row r="91" spans="2:8" ht="12.75">
      <c r="B91" s="57" t="s">
        <v>298</v>
      </c>
      <c r="C91" s="68" t="s">
        <v>52</v>
      </c>
      <c r="D91" s="68" t="s">
        <v>18</v>
      </c>
      <c r="E91" s="68" t="s">
        <v>180</v>
      </c>
      <c r="F91" s="60" t="s">
        <v>243</v>
      </c>
      <c r="G91" s="118">
        <v>6165332</v>
      </c>
      <c r="H91" s="118">
        <v>6165332</v>
      </c>
    </row>
    <row r="92" spans="2:8" ht="12.75">
      <c r="B92" s="159" t="s">
        <v>187</v>
      </c>
      <c r="C92" s="110" t="s">
        <v>52</v>
      </c>
      <c r="D92" s="110" t="s">
        <v>175</v>
      </c>
      <c r="E92" s="165"/>
      <c r="F92" s="165"/>
      <c r="G92" s="166">
        <f>G93</f>
        <v>2000000</v>
      </c>
      <c r="H92" s="166">
        <f>H93</f>
        <v>2000000</v>
      </c>
    </row>
    <row r="93" spans="2:8" ht="12.75">
      <c r="B93" s="161" t="s">
        <v>299</v>
      </c>
      <c r="C93" s="126" t="s">
        <v>52</v>
      </c>
      <c r="D93" s="126" t="s">
        <v>175</v>
      </c>
      <c r="E93" s="127" t="s">
        <v>237</v>
      </c>
      <c r="F93" s="127"/>
      <c r="G93" s="131">
        <f>G94+G97+G100</f>
        <v>2000000</v>
      </c>
      <c r="H93" s="131">
        <f>H94+H97+H100</f>
        <v>2000000</v>
      </c>
    </row>
    <row r="94" spans="2:8" ht="12.75">
      <c r="B94" s="161" t="s">
        <v>211</v>
      </c>
      <c r="C94" s="126" t="s">
        <v>52</v>
      </c>
      <c r="D94" s="126" t="s">
        <v>175</v>
      </c>
      <c r="E94" s="127" t="s">
        <v>235</v>
      </c>
      <c r="F94" s="127" t="s">
        <v>166</v>
      </c>
      <c r="G94" s="131">
        <f>G95</f>
        <v>0</v>
      </c>
      <c r="H94" s="131">
        <f>H95</f>
        <v>0</v>
      </c>
    </row>
    <row r="95" spans="2:8" ht="12.75">
      <c r="B95" s="161" t="s">
        <v>211</v>
      </c>
      <c r="C95" s="134" t="s">
        <v>52</v>
      </c>
      <c r="D95" s="134" t="s">
        <v>175</v>
      </c>
      <c r="E95" s="160" t="s">
        <v>235</v>
      </c>
      <c r="F95" s="160" t="s">
        <v>109</v>
      </c>
      <c r="G95" s="135">
        <f>G96</f>
        <v>0</v>
      </c>
      <c r="H95" s="135">
        <f>H96</f>
        <v>0</v>
      </c>
    </row>
    <row r="96" spans="2:8" ht="12.75">
      <c r="B96" s="57" t="s">
        <v>212</v>
      </c>
      <c r="C96" s="68" t="s">
        <v>52</v>
      </c>
      <c r="D96" s="68" t="s">
        <v>175</v>
      </c>
      <c r="E96" s="68" t="s">
        <v>300</v>
      </c>
      <c r="F96" s="60"/>
      <c r="G96" s="125">
        <v>0</v>
      </c>
      <c r="H96" s="125">
        <v>0</v>
      </c>
    </row>
    <row r="97" spans="2:8" ht="12.75">
      <c r="B97" s="57" t="s">
        <v>212</v>
      </c>
      <c r="C97" s="68" t="s">
        <v>52</v>
      </c>
      <c r="D97" s="68" t="s">
        <v>175</v>
      </c>
      <c r="E97" s="68" t="s">
        <v>300</v>
      </c>
      <c r="F97" s="60" t="s">
        <v>166</v>
      </c>
      <c r="G97" s="125">
        <f>G98</f>
        <v>0</v>
      </c>
      <c r="H97" s="125">
        <f>H98</f>
        <v>0</v>
      </c>
    </row>
    <row r="98" spans="2:8" ht="12.75">
      <c r="B98" s="57" t="s">
        <v>212</v>
      </c>
      <c r="C98" s="137" t="s">
        <v>52</v>
      </c>
      <c r="D98" s="137" t="s">
        <v>175</v>
      </c>
      <c r="E98" s="137" t="s">
        <v>300</v>
      </c>
      <c r="F98" s="145" t="s">
        <v>109</v>
      </c>
      <c r="G98" s="140">
        <f>G99</f>
        <v>0</v>
      </c>
      <c r="H98" s="140">
        <f>H99</f>
        <v>0</v>
      </c>
    </row>
    <row r="99" spans="2:8" ht="12.75">
      <c r="B99" s="57" t="s">
        <v>213</v>
      </c>
      <c r="C99" s="68" t="s">
        <v>52</v>
      </c>
      <c r="D99" s="68" t="s">
        <v>175</v>
      </c>
      <c r="E99" s="68" t="s">
        <v>238</v>
      </c>
      <c r="F99" s="60"/>
      <c r="G99" s="125">
        <v>0</v>
      </c>
      <c r="H99" s="125">
        <v>0</v>
      </c>
    </row>
    <row r="100" spans="2:8" ht="12.75">
      <c r="B100" s="57" t="s">
        <v>213</v>
      </c>
      <c r="C100" s="68" t="s">
        <v>52</v>
      </c>
      <c r="D100" s="68" t="s">
        <v>175</v>
      </c>
      <c r="E100" s="68" t="s">
        <v>238</v>
      </c>
      <c r="F100" s="60"/>
      <c r="G100" s="125">
        <f>G101</f>
        <v>2000000</v>
      </c>
      <c r="H100" s="125">
        <f>H101</f>
        <v>2000000</v>
      </c>
    </row>
    <row r="101" spans="2:8" ht="12.75">
      <c r="B101" s="57" t="s">
        <v>213</v>
      </c>
      <c r="C101" s="137" t="s">
        <v>52</v>
      </c>
      <c r="D101" s="137" t="s">
        <v>175</v>
      </c>
      <c r="E101" s="137" t="s">
        <v>238</v>
      </c>
      <c r="F101" s="145" t="s">
        <v>166</v>
      </c>
      <c r="G101" s="140">
        <f>G102</f>
        <v>2000000</v>
      </c>
      <c r="H101" s="140">
        <f>H102</f>
        <v>2000000</v>
      </c>
    </row>
    <row r="102" spans="2:8" ht="12.75">
      <c r="B102" s="57" t="s">
        <v>213</v>
      </c>
      <c r="C102" s="68" t="s">
        <v>52</v>
      </c>
      <c r="D102" s="68" t="s">
        <v>175</v>
      </c>
      <c r="E102" s="68" t="s">
        <v>238</v>
      </c>
      <c r="F102" s="60" t="s">
        <v>109</v>
      </c>
      <c r="G102" s="125">
        <v>2000000</v>
      </c>
      <c r="H102" s="125">
        <v>2000000</v>
      </c>
    </row>
    <row r="103" spans="2:8" ht="12.75">
      <c r="B103" s="84" t="s">
        <v>194</v>
      </c>
      <c r="C103" s="67" t="s">
        <v>52</v>
      </c>
      <c r="D103" s="67" t="s">
        <v>189</v>
      </c>
      <c r="E103" s="67"/>
      <c r="F103" s="164"/>
      <c r="G103" s="121">
        <f>G104</f>
        <v>13229995</v>
      </c>
      <c r="H103" s="121">
        <f>H104</f>
        <v>13229995</v>
      </c>
    </row>
    <row r="104" spans="2:8" ht="12.75">
      <c r="B104" s="159" t="s">
        <v>197</v>
      </c>
      <c r="C104" s="110" t="s">
        <v>52</v>
      </c>
      <c r="D104" s="110" t="s">
        <v>11</v>
      </c>
      <c r="E104" s="110"/>
      <c r="F104" s="165"/>
      <c r="G104" s="166">
        <f>G105</f>
        <v>13229995</v>
      </c>
      <c r="H104" s="166">
        <f>H105</f>
        <v>13229995</v>
      </c>
    </row>
    <row r="105" spans="2:8" ht="25.5">
      <c r="B105" s="82" t="s">
        <v>500</v>
      </c>
      <c r="C105" s="68" t="s">
        <v>52</v>
      </c>
      <c r="D105" s="68" t="s">
        <v>11</v>
      </c>
      <c r="E105" s="68" t="s">
        <v>117</v>
      </c>
      <c r="F105" s="60"/>
      <c r="G105" s="131">
        <f>G106+G111+G114</f>
        <v>13229995</v>
      </c>
      <c r="H105" s="131">
        <f>H106+H110+H114</f>
        <v>13229995</v>
      </c>
    </row>
    <row r="106" spans="2:8" ht="12.75">
      <c r="B106" s="171" t="s">
        <v>301</v>
      </c>
      <c r="C106" s="68" t="s">
        <v>52</v>
      </c>
      <c r="D106" s="68" t="s">
        <v>11</v>
      </c>
      <c r="E106" s="68" t="s">
        <v>172</v>
      </c>
      <c r="F106" s="60"/>
      <c r="G106" s="131">
        <v>4474995</v>
      </c>
      <c r="H106" s="131">
        <f aca="true" t="shared" si="4" ref="G106:H108">H107</f>
        <v>4474995</v>
      </c>
    </row>
    <row r="107" spans="2:8" ht="25.5">
      <c r="B107" s="171" t="s">
        <v>302</v>
      </c>
      <c r="C107" s="68" t="s">
        <v>52</v>
      </c>
      <c r="D107" s="68" t="s">
        <v>11</v>
      </c>
      <c r="E107" s="68" t="s">
        <v>118</v>
      </c>
      <c r="F107" s="60"/>
      <c r="G107" s="131">
        <f t="shared" si="4"/>
        <v>4474995</v>
      </c>
      <c r="H107" s="131">
        <f t="shared" si="4"/>
        <v>4474995</v>
      </c>
    </row>
    <row r="108" spans="2:8" ht="25.5">
      <c r="B108" s="171" t="s">
        <v>302</v>
      </c>
      <c r="C108" s="137" t="s">
        <v>52</v>
      </c>
      <c r="D108" s="137" t="s">
        <v>11</v>
      </c>
      <c r="E108" s="137" t="s">
        <v>118</v>
      </c>
      <c r="F108" s="145" t="s">
        <v>168</v>
      </c>
      <c r="G108" s="140">
        <f t="shared" si="4"/>
        <v>4474995</v>
      </c>
      <c r="H108" s="140">
        <f t="shared" si="4"/>
        <v>4474995</v>
      </c>
    </row>
    <row r="109" spans="2:8" ht="25.5">
      <c r="B109" s="171" t="s">
        <v>302</v>
      </c>
      <c r="C109" s="68" t="s">
        <v>52</v>
      </c>
      <c r="D109" s="68" t="s">
        <v>11</v>
      </c>
      <c r="E109" s="68" t="s">
        <v>118</v>
      </c>
      <c r="F109" s="60" t="s">
        <v>119</v>
      </c>
      <c r="G109" s="131">
        <v>4474995</v>
      </c>
      <c r="H109" s="131">
        <v>4474995</v>
      </c>
    </row>
    <row r="110" spans="2:8" ht="25.5">
      <c r="B110" s="171" t="s">
        <v>303</v>
      </c>
      <c r="C110" s="68" t="s">
        <v>52</v>
      </c>
      <c r="D110" s="68" t="s">
        <v>11</v>
      </c>
      <c r="E110" s="68" t="s">
        <v>120</v>
      </c>
      <c r="F110" s="60"/>
      <c r="G110" s="131">
        <v>7455000</v>
      </c>
      <c r="H110" s="131">
        <v>7455000</v>
      </c>
    </row>
    <row r="111" spans="2:8" ht="25.5">
      <c r="B111" s="171" t="s">
        <v>304</v>
      </c>
      <c r="C111" s="68" t="s">
        <v>52</v>
      </c>
      <c r="D111" s="68" t="s">
        <v>11</v>
      </c>
      <c r="E111" s="68" t="s">
        <v>121</v>
      </c>
      <c r="F111" s="60"/>
      <c r="G111" s="131">
        <f>G112</f>
        <v>7455000</v>
      </c>
      <c r="H111" s="131">
        <f>H112</f>
        <v>7455000</v>
      </c>
    </row>
    <row r="112" spans="2:8" ht="25.5">
      <c r="B112" s="171" t="s">
        <v>304</v>
      </c>
      <c r="C112" s="137" t="s">
        <v>52</v>
      </c>
      <c r="D112" s="137" t="s">
        <v>11</v>
      </c>
      <c r="E112" s="137" t="s">
        <v>121</v>
      </c>
      <c r="F112" s="145" t="s">
        <v>168</v>
      </c>
      <c r="G112" s="140">
        <f>G113</f>
        <v>7455000</v>
      </c>
      <c r="H112" s="140">
        <f>H113</f>
        <v>7455000</v>
      </c>
    </row>
    <row r="113" spans="2:8" ht="25.5">
      <c r="B113" s="171" t="s">
        <v>304</v>
      </c>
      <c r="C113" s="68" t="s">
        <v>52</v>
      </c>
      <c r="D113" s="68" t="s">
        <v>11</v>
      </c>
      <c r="E113" s="68" t="s">
        <v>121</v>
      </c>
      <c r="F113" s="60" t="s">
        <v>119</v>
      </c>
      <c r="G113" s="131">
        <v>7455000</v>
      </c>
      <c r="H113" s="131">
        <v>7455000</v>
      </c>
    </row>
    <row r="114" spans="2:8" ht="21.75">
      <c r="B114" s="273" t="s">
        <v>182</v>
      </c>
      <c r="C114" s="126" t="s">
        <v>52</v>
      </c>
      <c r="D114" s="126" t="s">
        <v>11</v>
      </c>
      <c r="E114" s="126" t="s">
        <v>240</v>
      </c>
      <c r="F114" s="127"/>
      <c r="G114" s="131" t="str">
        <f aca="true" t="shared" si="5" ref="G114:H116">G115</f>
        <v>1300000,0</v>
      </c>
      <c r="H114" s="131">
        <f t="shared" si="5"/>
        <v>1300000</v>
      </c>
    </row>
    <row r="115" spans="2:8" ht="12.75">
      <c r="B115" s="57" t="s">
        <v>305</v>
      </c>
      <c r="C115" s="126" t="s">
        <v>52</v>
      </c>
      <c r="D115" s="126" t="s">
        <v>11</v>
      </c>
      <c r="E115" s="126" t="s">
        <v>240</v>
      </c>
      <c r="F115" s="127"/>
      <c r="G115" s="131" t="str">
        <f t="shared" si="5"/>
        <v>1300000,0</v>
      </c>
      <c r="H115" s="131">
        <f t="shared" si="5"/>
        <v>1300000</v>
      </c>
    </row>
    <row r="116" spans="2:8" ht="12.75">
      <c r="B116" s="57" t="s">
        <v>305</v>
      </c>
      <c r="C116" s="137" t="s">
        <v>52</v>
      </c>
      <c r="D116" s="137" t="s">
        <v>11</v>
      </c>
      <c r="E116" s="126" t="s">
        <v>240</v>
      </c>
      <c r="F116" s="145" t="s">
        <v>166</v>
      </c>
      <c r="G116" s="140" t="str">
        <f t="shared" si="5"/>
        <v>1300000,0</v>
      </c>
      <c r="H116" s="140">
        <f t="shared" si="5"/>
        <v>1300000</v>
      </c>
    </row>
    <row r="117" spans="2:8" ht="12.75">
      <c r="B117" s="57" t="s">
        <v>305</v>
      </c>
      <c r="C117" s="68" t="s">
        <v>52</v>
      </c>
      <c r="D117" s="68" t="s">
        <v>11</v>
      </c>
      <c r="E117" s="68" t="s">
        <v>240</v>
      </c>
      <c r="F117" s="60" t="s">
        <v>109</v>
      </c>
      <c r="G117" s="131" t="s">
        <v>139</v>
      </c>
      <c r="H117" s="131">
        <v>1300000</v>
      </c>
    </row>
    <row r="118" spans="2:8" ht="12.75">
      <c r="B118" s="184" t="s">
        <v>195</v>
      </c>
      <c r="C118" s="68" t="s">
        <v>52</v>
      </c>
      <c r="D118" s="68" t="s">
        <v>183</v>
      </c>
      <c r="E118" s="68"/>
      <c r="F118" s="60"/>
      <c r="G118" s="131"/>
      <c r="H118" s="131"/>
    </row>
    <row r="119" spans="2:8" ht="12.75">
      <c r="B119" s="183" t="s">
        <v>198</v>
      </c>
      <c r="C119" s="110" t="s">
        <v>52</v>
      </c>
      <c r="D119" s="122" t="s">
        <v>183</v>
      </c>
      <c r="E119" s="119" t="s">
        <v>113</v>
      </c>
      <c r="F119" s="122"/>
      <c r="G119" s="116"/>
      <c r="H119" s="116"/>
    </row>
    <row r="120" spans="2:8" ht="12.75">
      <c r="B120" s="136"/>
      <c r="C120" s="68" t="s">
        <v>52</v>
      </c>
      <c r="D120" s="119" t="s">
        <v>183</v>
      </c>
      <c r="E120" s="119" t="s">
        <v>113</v>
      </c>
      <c r="F120" s="62"/>
      <c r="G120" s="135"/>
      <c r="H120" s="135"/>
    </row>
    <row r="121" spans="2:8" ht="38.25">
      <c r="B121" s="90" t="s">
        <v>218</v>
      </c>
      <c r="C121" s="146" t="s">
        <v>52</v>
      </c>
      <c r="D121" s="146" t="s">
        <v>183</v>
      </c>
      <c r="E121" s="146" t="s">
        <v>184</v>
      </c>
      <c r="F121" s="146"/>
      <c r="G121" s="177"/>
      <c r="H121" s="177"/>
    </row>
    <row r="122" spans="2:8" ht="12.75">
      <c r="B122" s="174"/>
      <c r="C122" s="137" t="s">
        <v>52</v>
      </c>
      <c r="D122" s="137" t="s">
        <v>183</v>
      </c>
      <c r="E122" s="137" t="s">
        <v>184</v>
      </c>
      <c r="F122" s="137"/>
      <c r="G122" s="175"/>
      <c r="H122" s="175"/>
    </row>
    <row r="123" spans="2:8" ht="12.75">
      <c r="B123" s="82"/>
      <c r="C123" s="68"/>
      <c r="D123" s="68"/>
      <c r="E123" s="68"/>
      <c r="F123" s="68"/>
      <c r="G123" s="176"/>
      <c r="H123" s="176"/>
    </row>
    <row r="124" spans="2:8" ht="15.75">
      <c r="B124" s="185" t="s">
        <v>196</v>
      </c>
      <c r="C124" s="67" t="s">
        <v>52</v>
      </c>
      <c r="D124" s="67" t="s">
        <v>122</v>
      </c>
      <c r="E124" s="173"/>
      <c r="F124" s="164"/>
      <c r="G124" s="167">
        <f>G125</f>
        <v>10270000</v>
      </c>
      <c r="H124" s="167">
        <f>H125</f>
        <v>10270000</v>
      </c>
    </row>
    <row r="125" spans="2:8" ht="12.75">
      <c r="B125" s="159" t="s">
        <v>123</v>
      </c>
      <c r="C125" s="110" t="s">
        <v>52</v>
      </c>
      <c r="D125" s="122" t="s">
        <v>64</v>
      </c>
      <c r="E125" s="122"/>
      <c r="F125" s="122"/>
      <c r="G125" s="154">
        <f>G127+G131+G133</f>
        <v>10270000</v>
      </c>
      <c r="H125" s="154">
        <f>H129+H131+H133</f>
        <v>10270000</v>
      </c>
    </row>
    <row r="126" spans="2:8" ht="38.25">
      <c r="B126" s="152" t="s">
        <v>493</v>
      </c>
      <c r="C126" s="68" t="s">
        <v>52</v>
      </c>
      <c r="D126" s="65" t="s">
        <v>64</v>
      </c>
      <c r="E126" s="65" t="s">
        <v>124</v>
      </c>
      <c r="F126" s="65"/>
      <c r="G126" s="118">
        <f>G128+G133</f>
        <v>9470000</v>
      </c>
      <c r="H126" s="118">
        <f>H129+H133</f>
        <v>9470000</v>
      </c>
    </row>
    <row r="127" spans="2:8" ht="12.75">
      <c r="B127" s="152" t="s">
        <v>306</v>
      </c>
      <c r="C127" s="68" t="s">
        <v>52</v>
      </c>
      <c r="D127" s="65" t="s">
        <v>64</v>
      </c>
      <c r="E127" s="65" t="s">
        <v>173</v>
      </c>
      <c r="F127" s="65"/>
      <c r="G127" s="118">
        <f aca="true" t="shared" si="6" ref="G127:H129">G128</f>
        <v>8970000</v>
      </c>
      <c r="H127" s="118">
        <f t="shared" si="6"/>
        <v>8970000</v>
      </c>
    </row>
    <row r="128" spans="2:8" ht="25.5">
      <c r="B128" s="152" t="s">
        <v>307</v>
      </c>
      <c r="C128" s="68" t="s">
        <v>52</v>
      </c>
      <c r="D128" s="65" t="s">
        <v>64</v>
      </c>
      <c r="E128" s="65" t="s">
        <v>174</v>
      </c>
      <c r="F128" s="65"/>
      <c r="G128" s="118">
        <f t="shared" si="6"/>
        <v>8970000</v>
      </c>
      <c r="H128" s="118">
        <f t="shared" si="6"/>
        <v>8970000</v>
      </c>
    </row>
    <row r="129" spans="2:8" ht="25.5">
      <c r="B129" s="152" t="s">
        <v>307</v>
      </c>
      <c r="C129" s="137" t="s">
        <v>52</v>
      </c>
      <c r="D129" s="138" t="s">
        <v>64</v>
      </c>
      <c r="E129" s="138" t="s">
        <v>174</v>
      </c>
      <c r="F129" s="138" t="s">
        <v>168</v>
      </c>
      <c r="G129" s="142">
        <f t="shared" si="6"/>
        <v>8970000</v>
      </c>
      <c r="H129" s="142">
        <f t="shared" si="6"/>
        <v>8970000</v>
      </c>
    </row>
    <row r="130" spans="2:8" ht="25.5">
      <c r="B130" s="152" t="s">
        <v>307</v>
      </c>
      <c r="C130" s="68" t="s">
        <v>52</v>
      </c>
      <c r="D130" s="65" t="s">
        <v>64</v>
      </c>
      <c r="E130" s="65" t="s">
        <v>174</v>
      </c>
      <c r="F130" s="65" t="s">
        <v>125</v>
      </c>
      <c r="G130" s="118">
        <v>8970000</v>
      </c>
      <c r="H130" s="118">
        <v>8970000</v>
      </c>
    </row>
    <row r="131" spans="2:8" ht="12.75">
      <c r="B131" s="152" t="s">
        <v>308</v>
      </c>
      <c r="C131" s="68" t="s">
        <v>52</v>
      </c>
      <c r="D131" s="65" t="s">
        <v>64</v>
      </c>
      <c r="E131" s="146"/>
      <c r="F131" s="65"/>
      <c r="G131" s="118">
        <f aca="true" t="shared" si="7" ref="G131:H133">G132</f>
        <v>800000</v>
      </c>
      <c r="H131" s="118">
        <v>800000</v>
      </c>
    </row>
    <row r="132" spans="2:8" ht="25.5">
      <c r="B132" s="152" t="s">
        <v>309</v>
      </c>
      <c r="C132" s="68" t="s">
        <v>52</v>
      </c>
      <c r="D132" s="65" t="s">
        <v>64</v>
      </c>
      <c r="E132" s="146" t="s">
        <v>276</v>
      </c>
      <c r="F132" s="65"/>
      <c r="G132" s="118">
        <v>800000</v>
      </c>
      <c r="H132" s="118">
        <v>800000</v>
      </c>
    </row>
    <row r="133" spans="2:8" ht="12.75">
      <c r="B133" s="179" t="s">
        <v>310</v>
      </c>
      <c r="C133" s="137" t="s">
        <v>52</v>
      </c>
      <c r="D133" s="138" t="s">
        <v>64</v>
      </c>
      <c r="E133" s="138" t="s">
        <v>241</v>
      </c>
      <c r="F133" s="138" t="s">
        <v>166</v>
      </c>
      <c r="G133" s="142">
        <f t="shared" si="7"/>
        <v>500000</v>
      </c>
      <c r="H133" s="142">
        <f t="shared" si="7"/>
        <v>500000</v>
      </c>
    </row>
    <row r="134" spans="2:8" ht="12.75">
      <c r="B134" s="57" t="s">
        <v>310</v>
      </c>
      <c r="C134" s="65" t="s">
        <v>52</v>
      </c>
      <c r="D134" s="65" t="s">
        <v>64</v>
      </c>
      <c r="E134" s="65" t="s">
        <v>241</v>
      </c>
      <c r="F134" s="65" t="s">
        <v>109</v>
      </c>
      <c r="G134" s="118">
        <v>500000</v>
      </c>
      <c r="H134" s="118">
        <v>500000</v>
      </c>
    </row>
    <row r="135" spans="2:8" ht="12.75">
      <c r="B135" s="57"/>
      <c r="C135" s="65"/>
      <c r="D135" s="65"/>
      <c r="E135" s="65"/>
      <c r="F135" s="65"/>
      <c r="G135" s="118"/>
      <c r="H135" s="118"/>
    </row>
    <row r="136" spans="2:8" ht="12.75">
      <c r="B136" s="32" t="s">
        <v>50</v>
      </c>
      <c r="C136" s="65"/>
      <c r="D136" s="65"/>
      <c r="E136" s="64"/>
      <c r="F136" s="66"/>
      <c r="G136" s="124">
        <f>G10+G16+G22+G30+G36+G58+G76+G103+G124</f>
        <v>58042935.64</v>
      </c>
      <c r="H136" s="124">
        <f>H10+H16+H22+H30+H36+H58+H76+H103+H124</f>
        <v>58037335.64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0.85546875" style="0" customWidth="1"/>
    <col min="2" max="2" width="73.00390625" style="0" customWidth="1"/>
    <col min="3" max="3" width="10.421875" style="0" customWidth="1"/>
    <col min="4" max="4" width="9.28125" style="0" bestFit="1" customWidth="1"/>
    <col min="5" max="5" width="8.57421875" style="0" customWidth="1"/>
    <col min="6" max="6" width="13.140625" style="0" customWidth="1"/>
  </cols>
  <sheetData>
    <row r="1" ht="15">
      <c r="B1" s="79"/>
    </row>
    <row r="2" spans="1:4" ht="15.75">
      <c r="A2" s="58"/>
      <c r="B2" s="36" t="s">
        <v>562</v>
      </c>
      <c r="C2" s="36"/>
      <c r="D2" s="36"/>
    </row>
    <row r="3" spans="2:4" ht="15.75">
      <c r="B3" s="36" t="s">
        <v>548</v>
      </c>
      <c r="C3" s="36"/>
      <c r="D3" s="36"/>
    </row>
    <row r="5" spans="2:6" ht="12.75" customHeight="1">
      <c r="B5" s="35" t="s">
        <v>165</v>
      </c>
      <c r="C5" s="2"/>
      <c r="D5" s="2"/>
      <c r="E5" s="2"/>
      <c r="F5" s="2"/>
    </row>
    <row r="6" spans="2:6" ht="12.75" customHeight="1">
      <c r="B6" s="2" t="s">
        <v>516</v>
      </c>
      <c r="C6" s="2"/>
      <c r="D6" s="2"/>
      <c r="E6" s="2"/>
      <c r="F6" s="2"/>
    </row>
    <row r="7" spans="2:6" ht="12.75">
      <c r="B7" s="32" t="s">
        <v>20</v>
      </c>
      <c r="C7" s="22" t="s">
        <v>22</v>
      </c>
      <c r="D7" s="22" t="s">
        <v>24</v>
      </c>
      <c r="E7" s="22" t="s">
        <v>13</v>
      </c>
      <c r="F7" s="22" t="s">
        <v>3</v>
      </c>
    </row>
    <row r="8" spans="2:6" ht="12.75">
      <c r="B8" s="32" t="s">
        <v>21</v>
      </c>
      <c r="C8" s="22" t="s">
        <v>23</v>
      </c>
      <c r="D8" s="22" t="s">
        <v>25</v>
      </c>
      <c r="E8" s="33" t="s">
        <v>26</v>
      </c>
      <c r="F8" s="31" t="s">
        <v>549</v>
      </c>
    </row>
    <row r="9" spans="2:6" ht="12.75">
      <c r="B9" s="32" t="s">
        <v>192</v>
      </c>
      <c r="C9" s="67" t="s">
        <v>36</v>
      </c>
      <c r="D9" s="113"/>
      <c r="E9" s="61"/>
      <c r="F9" s="114">
        <f>F10+F16+F23+F31+F33+F44+F40</f>
        <v>13807669.48</v>
      </c>
    </row>
    <row r="10" spans="2:6" ht="12.75">
      <c r="B10" s="109" t="s">
        <v>129</v>
      </c>
      <c r="C10" s="110" t="s">
        <v>34</v>
      </c>
      <c r="D10" s="115"/>
      <c r="E10" s="111"/>
      <c r="F10" s="116">
        <f>F12</f>
        <v>768319.18</v>
      </c>
    </row>
    <row r="11" spans="2:6" ht="12.75">
      <c r="B11" s="5" t="s">
        <v>248</v>
      </c>
      <c r="C11" s="68" t="s">
        <v>34</v>
      </c>
      <c r="D11" s="117">
        <v>8100000</v>
      </c>
      <c r="E11" s="63"/>
      <c r="F11" s="118">
        <f>F12</f>
        <v>768319.18</v>
      </c>
    </row>
    <row r="12" spans="2:6" ht="12.75">
      <c r="B12" s="5" t="s">
        <v>248</v>
      </c>
      <c r="C12" s="68" t="s">
        <v>34</v>
      </c>
      <c r="D12" s="117">
        <v>8110000</v>
      </c>
      <c r="E12" s="63"/>
      <c r="F12" s="118">
        <f>F13</f>
        <v>768319.18</v>
      </c>
    </row>
    <row r="13" spans="2:6" ht="12.75">
      <c r="B13" s="5" t="s">
        <v>248</v>
      </c>
      <c r="C13" s="68" t="s">
        <v>34</v>
      </c>
      <c r="D13" s="117">
        <v>8118021</v>
      </c>
      <c r="E13" s="63"/>
      <c r="F13" s="118">
        <f>F14</f>
        <v>768319.18</v>
      </c>
    </row>
    <row r="14" spans="2:6" ht="12.75">
      <c r="B14" s="5" t="s">
        <v>248</v>
      </c>
      <c r="C14" s="137" t="s">
        <v>34</v>
      </c>
      <c r="D14" s="141">
        <v>8118021</v>
      </c>
      <c r="E14" s="139">
        <v>100</v>
      </c>
      <c r="F14" s="142">
        <f>F15</f>
        <v>768319.18</v>
      </c>
    </row>
    <row r="15" spans="2:6" ht="12.75">
      <c r="B15" s="5" t="s">
        <v>248</v>
      </c>
      <c r="C15" s="68" t="s">
        <v>34</v>
      </c>
      <c r="D15" s="119" t="s">
        <v>110</v>
      </c>
      <c r="E15" s="62" t="s">
        <v>111</v>
      </c>
      <c r="F15" s="118">
        <v>768319.18</v>
      </c>
    </row>
    <row r="16" spans="2:6" ht="12.75">
      <c r="B16" s="109" t="s">
        <v>130</v>
      </c>
      <c r="C16" s="110" t="s">
        <v>8</v>
      </c>
      <c r="D16" s="120"/>
      <c r="E16" s="111"/>
      <c r="F16" s="116">
        <f>F17+F22</f>
        <v>204609</v>
      </c>
    </row>
    <row r="17" spans="2:6" ht="12.75">
      <c r="B17" s="132" t="s">
        <v>277</v>
      </c>
      <c r="C17" s="126" t="s">
        <v>8</v>
      </c>
      <c r="D17" s="129" t="s">
        <v>200</v>
      </c>
      <c r="E17" s="127"/>
      <c r="F17" s="130">
        <f>F18</f>
        <v>99990</v>
      </c>
    </row>
    <row r="18" spans="2:6" ht="12.75">
      <c r="B18" s="132" t="s">
        <v>277</v>
      </c>
      <c r="C18" s="126" t="s">
        <v>8</v>
      </c>
      <c r="D18" s="129" t="s">
        <v>131</v>
      </c>
      <c r="E18" s="127"/>
      <c r="F18" s="130">
        <f>F19</f>
        <v>99990</v>
      </c>
    </row>
    <row r="19" spans="2:6" ht="12.75">
      <c r="B19" s="132" t="s">
        <v>277</v>
      </c>
      <c r="C19" s="126" t="s">
        <v>8</v>
      </c>
      <c r="D19" s="129" t="s">
        <v>221</v>
      </c>
      <c r="E19" s="127"/>
      <c r="F19" s="131">
        <v>99990</v>
      </c>
    </row>
    <row r="20" spans="2:6" ht="12.75">
      <c r="B20" s="132" t="s">
        <v>277</v>
      </c>
      <c r="C20" s="137" t="s">
        <v>8</v>
      </c>
      <c r="D20" s="144" t="s">
        <v>221</v>
      </c>
      <c r="E20" s="145" t="s">
        <v>166</v>
      </c>
      <c r="F20" s="140">
        <f>F21</f>
        <v>99990</v>
      </c>
    </row>
    <row r="21" spans="2:6" ht="12.75">
      <c r="B21" s="132" t="s">
        <v>277</v>
      </c>
      <c r="C21" s="126" t="s">
        <v>8</v>
      </c>
      <c r="D21" s="129" t="s">
        <v>221</v>
      </c>
      <c r="E21" s="127" t="s">
        <v>109</v>
      </c>
      <c r="F21" s="131">
        <v>99990</v>
      </c>
    </row>
    <row r="22" spans="2:6" ht="12.75">
      <c r="B22" s="132" t="s">
        <v>504</v>
      </c>
      <c r="C22" s="126" t="s">
        <v>8</v>
      </c>
      <c r="D22" s="129" t="s">
        <v>470</v>
      </c>
      <c r="E22" s="127" t="s">
        <v>437</v>
      </c>
      <c r="F22" s="131">
        <v>104619</v>
      </c>
    </row>
    <row r="23" spans="2:6" ht="12.75">
      <c r="B23" s="112" t="s">
        <v>313</v>
      </c>
      <c r="C23" s="122" t="s">
        <v>9</v>
      </c>
      <c r="D23" s="122"/>
      <c r="E23" s="111"/>
      <c r="F23" s="116">
        <f>F24</f>
        <v>10542837.14</v>
      </c>
    </row>
    <row r="24" spans="2:6" ht="12.75">
      <c r="B24" s="88" t="s">
        <v>314</v>
      </c>
      <c r="C24" s="119" t="s">
        <v>9</v>
      </c>
      <c r="D24" s="119" t="s">
        <v>202</v>
      </c>
      <c r="E24" s="62"/>
      <c r="F24" s="135">
        <f>F25</f>
        <v>10542837.14</v>
      </c>
    </row>
    <row r="25" spans="2:6" ht="25.5">
      <c r="B25" s="136" t="s">
        <v>315</v>
      </c>
      <c r="C25" s="119" t="s">
        <v>9</v>
      </c>
      <c r="D25" s="119" t="s">
        <v>113</v>
      </c>
      <c r="E25" s="62"/>
      <c r="F25" s="135">
        <v>10542837.14</v>
      </c>
    </row>
    <row r="26" spans="2:6" ht="25.5">
      <c r="B26" s="136" t="s">
        <v>315</v>
      </c>
      <c r="C26" s="119" t="s">
        <v>9</v>
      </c>
      <c r="D26" s="119" t="s">
        <v>114</v>
      </c>
      <c r="E26" s="62"/>
      <c r="F26" s="135">
        <f>F27+F29</f>
        <v>10542837.14</v>
      </c>
    </row>
    <row r="27" spans="2:6" ht="25.5">
      <c r="B27" s="136" t="s">
        <v>315</v>
      </c>
      <c r="C27" s="138" t="s">
        <v>9</v>
      </c>
      <c r="D27" s="138" t="s">
        <v>114</v>
      </c>
      <c r="E27" s="139" t="s">
        <v>167</v>
      </c>
      <c r="F27" s="140">
        <v>7041578.4</v>
      </c>
    </row>
    <row r="28" spans="2:6" ht="25.5">
      <c r="B28" s="136" t="s">
        <v>315</v>
      </c>
      <c r="C28" s="119" t="s">
        <v>9</v>
      </c>
      <c r="D28" s="119" t="s">
        <v>114</v>
      </c>
      <c r="E28" s="62" t="s">
        <v>111</v>
      </c>
      <c r="F28" s="123">
        <v>7041578.4</v>
      </c>
    </row>
    <row r="29" spans="2:6" ht="25.5">
      <c r="B29" s="136" t="s">
        <v>315</v>
      </c>
      <c r="C29" s="138" t="s">
        <v>9</v>
      </c>
      <c r="D29" s="138" t="s">
        <v>114</v>
      </c>
      <c r="E29" s="139" t="s">
        <v>166</v>
      </c>
      <c r="F29" s="142">
        <f>F30</f>
        <v>3501258.74</v>
      </c>
    </row>
    <row r="30" spans="2:6" ht="25.5">
      <c r="B30" s="136" t="s">
        <v>315</v>
      </c>
      <c r="C30" s="119" t="s">
        <v>9</v>
      </c>
      <c r="D30" s="119" t="s">
        <v>114</v>
      </c>
      <c r="E30" s="62" t="s">
        <v>109</v>
      </c>
      <c r="F30" s="123">
        <v>3501258.74</v>
      </c>
    </row>
    <row r="31" spans="2:6" ht="12.75">
      <c r="B31" s="57" t="s">
        <v>410</v>
      </c>
      <c r="C31" s="119" t="s">
        <v>9</v>
      </c>
      <c r="D31" s="119" t="s">
        <v>113</v>
      </c>
      <c r="E31" s="62"/>
      <c r="F31" s="318">
        <v>266600</v>
      </c>
    </row>
    <row r="32" spans="2:6" ht="12.75">
      <c r="B32" s="57" t="s">
        <v>409</v>
      </c>
      <c r="C32" s="119" t="s">
        <v>9</v>
      </c>
      <c r="D32" s="119" t="s">
        <v>406</v>
      </c>
      <c r="E32" s="62"/>
      <c r="F32" s="123">
        <v>266600</v>
      </c>
    </row>
    <row r="33" spans="2:6" ht="12.75">
      <c r="B33" s="148" t="s">
        <v>10</v>
      </c>
      <c r="C33" s="122" t="s">
        <v>66</v>
      </c>
      <c r="D33" s="122"/>
      <c r="E33" s="149"/>
      <c r="F33" s="116"/>
    </row>
    <row r="34" spans="2:6" ht="12.75">
      <c r="B34" s="128" t="s">
        <v>316</v>
      </c>
      <c r="C34" s="146" t="s">
        <v>66</v>
      </c>
      <c r="D34" s="146" t="s">
        <v>113</v>
      </c>
      <c r="E34" s="147"/>
      <c r="F34" s="130"/>
    </row>
    <row r="35" spans="2:6" ht="12.75">
      <c r="B35" s="150" t="s">
        <v>317</v>
      </c>
      <c r="C35" s="146" t="s">
        <v>66</v>
      </c>
      <c r="D35" s="146" t="s">
        <v>113</v>
      </c>
      <c r="E35" s="147"/>
      <c r="F35" s="130"/>
    </row>
    <row r="36" spans="2:6" ht="12.75">
      <c r="B36" s="150" t="s">
        <v>317</v>
      </c>
      <c r="C36" s="119" t="s">
        <v>66</v>
      </c>
      <c r="D36" s="119" t="s">
        <v>226</v>
      </c>
      <c r="E36" s="62"/>
      <c r="F36" s="123"/>
    </row>
    <row r="37" spans="2:6" ht="12.75">
      <c r="B37" s="150" t="s">
        <v>317</v>
      </c>
      <c r="C37" s="138" t="s">
        <v>66</v>
      </c>
      <c r="D37" s="138" t="s">
        <v>226</v>
      </c>
      <c r="E37" s="139" t="s">
        <v>205</v>
      </c>
      <c r="F37" s="142"/>
    </row>
    <row r="38" spans="2:6" ht="12.75">
      <c r="B38" s="150" t="s">
        <v>317</v>
      </c>
      <c r="C38" s="119" t="s">
        <v>66</v>
      </c>
      <c r="D38" s="119" t="s">
        <v>226</v>
      </c>
      <c r="E38" s="62" t="s">
        <v>179</v>
      </c>
      <c r="F38" s="123"/>
    </row>
    <row r="39" spans="2:6" ht="12.75">
      <c r="B39" s="148" t="s">
        <v>134</v>
      </c>
      <c r="C39" s="122" t="s">
        <v>65</v>
      </c>
      <c r="D39" s="122"/>
      <c r="E39" s="111"/>
      <c r="F39" s="116">
        <f>F40+F44</f>
        <v>2025304.16</v>
      </c>
    </row>
    <row r="40" spans="2:6" ht="25.5">
      <c r="B40" s="169" t="s">
        <v>207</v>
      </c>
      <c r="C40" s="119" t="s">
        <v>65</v>
      </c>
      <c r="D40" s="119" t="s">
        <v>113</v>
      </c>
      <c r="E40" s="62"/>
      <c r="F40" s="123">
        <v>67277.68</v>
      </c>
    </row>
    <row r="41" spans="2:6" ht="25.5">
      <c r="B41" s="169" t="s">
        <v>207</v>
      </c>
      <c r="C41" s="146" t="s">
        <v>65</v>
      </c>
      <c r="D41" s="146" t="s">
        <v>169</v>
      </c>
      <c r="E41" s="147"/>
      <c r="F41" s="130">
        <v>67277.68</v>
      </c>
    </row>
    <row r="42" spans="2:6" ht="25.5">
      <c r="B42" s="169" t="s">
        <v>207</v>
      </c>
      <c r="C42" s="138" t="s">
        <v>65</v>
      </c>
      <c r="D42" s="138" t="s">
        <v>169</v>
      </c>
      <c r="E42" s="139" t="s">
        <v>166</v>
      </c>
      <c r="F42" s="142">
        <v>67277.68</v>
      </c>
    </row>
    <row r="43" spans="2:6" ht="25.5">
      <c r="B43" s="169" t="s">
        <v>207</v>
      </c>
      <c r="C43" s="65" t="s">
        <v>65</v>
      </c>
      <c r="D43" s="65" t="s">
        <v>169</v>
      </c>
      <c r="E43" s="63" t="s">
        <v>109</v>
      </c>
      <c r="F43" s="118">
        <v>67277.68</v>
      </c>
    </row>
    <row r="44" spans="2:6" ht="12.75">
      <c r="B44" s="259" t="s">
        <v>318</v>
      </c>
      <c r="C44" s="65" t="s">
        <v>65</v>
      </c>
      <c r="D44" s="65" t="s">
        <v>170</v>
      </c>
      <c r="E44" s="63"/>
      <c r="F44" s="114">
        <f>F49+F47</f>
        <v>1958026.48</v>
      </c>
    </row>
    <row r="45" spans="2:6" ht="12.75">
      <c r="B45" s="153" t="s">
        <v>319</v>
      </c>
      <c r="C45" s="65" t="s">
        <v>65</v>
      </c>
      <c r="D45" s="65" t="s">
        <v>171</v>
      </c>
      <c r="E45" s="63"/>
      <c r="F45" s="118">
        <v>1958026.48</v>
      </c>
    </row>
    <row r="46" spans="2:6" ht="12.75">
      <c r="B46" s="153" t="s">
        <v>319</v>
      </c>
      <c r="C46" s="65" t="s">
        <v>65</v>
      </c>
      <c r="D46" s="65" t="s">
        <v>245</v>
      </c>
      <c r="E46" s="63"/>
      <c r="F46" s="118">
        <f>F47+F49</f>
        <v>1958026.48</v>
      </c>
    </row>
    <row r="47" spans="2:6" ht="12.75">
      <c r="B47" s="153" t="s">
        <v>319</v>
      </c>
      <c r="C47" s="138" t="s">
        <v>65</v>
      </c>
      <c r="D47" s="65" t="s">
        <v>245</v>
      </c>
      <c r="E47" s="139" t="s">
        <v>167</v>
      </c>
      <c r="F47" s="142">
        <v>1919861.48</v>
      </c>
    </row>
    <row r="48" spans="2:6" ht="12.75">
      <c r="B48" s="153" t="s">
        <v>319</v>
      </c>
      <c r="C48" s="65" t="s">
        <v>65</v>
      </c>
      <c r="D48" s="65" t="s">
        <v>245</v>
      </c>
      <c r="E48" s="63" t="s">
        <v>112</v>
      </c>
      <c r="F48" s="118">
        <v>1919861.48</v>
      </c>
    </row>
    <row r="49" spans="2:6" ht="12.75">
      <c r="B49" s="153" t="s">
        <v>319</v>
      </c>
      <c r="C49" s="138" t="s">
        <v>65</v>
      </c>
      <c r="D49" s="65" t="s">
        <v>245</v>
      </c>
      <c r="E49" s="139" t="s">
        <v>166</v>
      </c>
      <c r="F49" s="142">
        <v>38165</v>
      </c>
    </row>
    <row r="50" spans="2:6" ht="12.75">
      <c r="B50" s="153" t="s">
        <v>319</v>
      </c>
      <c r="C50" s="65" t="s">
        <v>65</v>
      </c>
      <c r="D50" s="65" t="s">
        <v>245</v>
      </c>
      <c r="E50" s="63" t="s">
        <v>109</v>
      </c>
      <c r="F50" s="118">
        <v>38165</v>
      </c>
    </row>
    <row r="51" spans="2:6" ht="12.75">
      <c r="B51" s="258" t="s">
        <v>320</v>
      </c>
      <c r="C51" s="65"/>
      <c r="D51" s="65"/>
      <c r="E51" s="63"/>
      <c r="F51" s="114">
        <f>F53+F57</f>
        <v>265362</v>
      </c>
    </row>
    <row r="52" spans="2:6" ht="21.75" customHeight="1">
      <c r="B52" s="90" t="s">
        <v>127</v>
      </c>
      <c r="C52" s="65" t="s">
        <v>261</v>
      </c>
      <c r="D52" s="65"/>
      <c r="E52" s="63"/>
      <c r="F52" s="114"/>
    </row>
    <row r="53" spans="2:6" ht="12.75">
      <c r="B53" s="257" t="s">
        <v>321</v>
      </c>
      <c r="C53" s="65" t="s">
        <v>261</v>
      </c>
      <c r="D53" s="65" t="s">
        <v>237</v>
      </c>
      <c r="E53" s="63"/>
      <c r="F53" s="118">
        <v>99000</v>
      </c>
    </row>
    <row r="54" spans="2:6" ht="12.75">
      <c r="B54" s="201" t="s">
        <v>354</v>
      </c>
      <c r="C54" s="65" t="s">
        <v>261</v>
      </c>
      <c r="D54" s="65" t="s">
        <v>262</v>
      </c>
      <c r="E54" s="63" t="s">
        <v>166</v>
      </c>
      <c r="F54" s="118">
        <v>99000</v>
      </c>
    </row>
    <row r="55" spans="2:6" ht="12.75">
      <c r="B55" s="201" t="s">
        <v>354</v>
      </c>
      <c r="C55" s="65" t="s">
        <v>261</v>
      </c>
      <c r="D55" s="65" t="s">
        <v>262</v>
      </c>
      <c r="E55" s="63" t="s">
        <v>539</v>
      </c>
      <c r="F55" s="118">
        <v>99000</v>
      </c>
    </row>
    <row r="56" spans="2:6" ht="12.75">
      <c r="B56" s="257"/>
      <c r="C56" s="65" t="s">
        <v>261</v>
      </c>
      <c r="D56" s="65"/>
      <c r="E56" s="63"/>
      <c r="F56" s="118"/>
    </row>
    <row r="57" spans="2:6" ht="25.5">
      <c r="B57" s="90" t="s">
        <v>127</v>
      </c>
      <c r="C57" s="65" t="s">
        <v>267</v>
      </c>
      <c r="D57" s="65" t="s">
        <v>237</v>
      </c>
      <c r="E57" s="63"/>
      <c r="F57" s="114">
        <v>166362</v>
      </c>
    </row>
    <row r="58" spans="2:6" ht="12.75">
      <c r="B58" s="257" t="s">
        <v>322</v>
      </c>
      <c r="C58" s="65" t="s">
        <v>267</v>
      </c>
      <c r="D58" s="65" t="s">
        <v>237</v>
      </c>
      <c r="E58" s="63"/>
      <c r="F58" s="118">
        <v>166362</v>
      </c>
    </row>
    <row r="59" spans="2:6" ht="12.75">
      <c r="B59" s="257" t="s">
        <v>322</v>
      </c>
      <c r="C59" s="65" t="s">
        <v>267</v>
      </c>
      <c r="D59" s="65" t="s">
        <v>235</v>
      </c>
      <c r="E59" s="63" t="s">
        <v>166</v>
      </c>
      <c r="F59" s="118">
        <v>166362</v>
      </c>
    </row>
    <row r="60" spans="2:6" ht="12.75">
      <c r="B60" s="257" t="s">
        <v>322</v>
      </c>
      <c r="C60" s="65" t="s">
        <v>267</v>
      </c>
      <c r="D60" s="65" t="s">
        <v>235</v>
      </c>
      <c r="E60" s="63" t="s">
        <v>109</v>
      </c>
      <c r="F60" s="118">
        <v>166362</v>
      </c>
    </row>
    <row r="61" spans="2:6" ht="12.75">
      <c r="B61" s="168" t="s">
        <v>185</v>
      </c>
      <c r="C61" s="122" t="s">
        <v>104</v>
      </c>
      <c r="D61" s="122"/>
      <c r="E61" s="111"/>
      <c r="F61" s="116"/>
    </row>
    <row r="62" spans="2:6" ht="25.5">
      <c r="B62" s="90" t="s">
        <v>127</v>
      </c>
      <c r="C62" s="146" t="s">
        <v>104</v>
      </c>
      <c r="D62" s="146" t="s">
        <v>136</v>
      </c>
      <c r="E62" s="147"/>
      <c r="F62" s="130">
        <v>6819368.78</v>
      </c>
    </row>
    <row r="63" spans="2:6" ht="12.75">
      <c r="B63" s="162" t="s">
        <v>292</v>
      </c>
      <c r="C63" s="146" t="s">
        <v>104</v>
      </c>
      <c r="D63" s="146" t="s">
        <v>138</v>
      </c>
      <c r="E63" s="147"/>
      <c r="F63" s="130">
        <f>F64+F67+F70+F74</f>
        <v>6819368.779999999</v>
      </c>
    </row>
    <row r="64" spans="2:6" ht="12.75">
      <c r="B64" s="169" t="s">
        <v>252</v>
      </c>
      <c r="C64" s="146" t="s">
        <v>104</v>
      </c>
      <c r="D64" s="146" t="s">
        <v>251</v>
      </c>
      <c r="E64" s="147"/>
      <c r="F64" s="130">
        <f>F65</f>
        <v>5866945.6</v>
      </c>
    </row>
    <row r="65" spans="2:6" ht="12.75">
      <c r="B65" s="143" t="s">
        <v>323</v>
      </c>
      <c r="C65" s="138" t="s">
        <v>104</v>
      </c>
      <c r="D65" s="138" t="s">
        <v>251</v>
      </c>
      <c r="E65" s="139" t="s">
        <v>166</v>
      </c>
      <c r="F65" s="142">
        <f>F66</f>
        <v>5866945.6</v>
      </c>
    </row>
    <row r="66" spans="2:6" ht="12.75">
      <c r="B66" s="169" t="s">
        <v>252</v>
      </c>
      <c r="C66" s="146" t="s">
        <v>104</v>
      </c>
      <c r="D66" s="146" t="s">
        <v>251</v>
      </c>
      <c r="E66" s="147" t="s">
        <v>109</v>
      </c>
      <c r="F66" s="130">
        <v>5866945.6</v>
      </c>
    </row>
    <row r="67" spans="2:6" ht="12.75">
      <c r="B67" s="169" t="s">
        <v>411</v>
      </c>
      <c r="C67" s="146" t="s">
        <v>104</v>
      </c>
      <c r="D67" s="146" t="s">
        <v>403</v>
      </c>
      <c r="E67" s="147"/>
      <c r="F67" s="130">
        <v>559854.87</v>
      </c>
    </row>
    <row r="68" spans="2:6" ht="12.75">
      <c r="B68" s="169" t="s">
        <v>412</v>
      </c>
      <c r="C68" s="146" t="s">
        <v>104</v>
      </c>
      <c r="D68" s="146" t="s">
        <v>403</v>
      </c>
      <c r="E68" s="147" t="s">
        <v>109</v>
      </c>
      <c r="F68" s="130">
        <v>559854.87</v>
      </c>
    </row>
    <row r="69" spans="2:6" ht="12.75">
      <c r="B69" s="262" t="s">
        <v>293</v>
      </c>
      <c r="C69" s="146"/>
      <c r="D69" s="146"/>
      <c r="E69" s="147"/>
      <c r="F69" s="130"/>
    </row>
    <row r="70" spans="2:6" ht="12.75">
      <c r="B70" s="169" t="s">
        <v>176</v>
      </c>
      <c r="C70" s="138" t="s">
        <v>104</v>
      </c>
      <c r="D70" s="138" t="s">
        <v>229</v>
      </c>
      <c r="E70" s="139"/>
      <c r="F70" s="278">
        <f>F71</f>
        <v>389900</v>
      </c>
    </row>
    <row r="71" spans="2:6" ht="12.75">
      <c r="B71" s="169" t="s">
        <v>176</v>
      </c>
      <c r="C71" s="146" t="s">
        <v>104</v>
      </c>
      <c r="D71" s="138" t="s">
        <v>229</v>
      </c>
      <c r="E71" s="147" t="s">
        <v>166</v>
      </c>
      <c r="F71" s="130">
        <v>389900</v>
      </c>
    </row>
    <row r="72" spans="2:6" ht="12.75">
      <c r="B72" s="169" t="s">
        <v>176</v>
      </c>
      <c r="C72" s="146" t="s">
        <v>104</v>
      </c>
      <c r="D72" s="138" t="s">
        <v>229</v>
      </c>
      <c r="E72" s="147" t="s">
        <v>109</v>
      </c>
      <c r="F72" s="130">
        <v>389900</v>
      </c>
    </row>
    <row r="73" spans="2:6" ht="12.75">
      <c r="B73" s="274" t="s">
        <v>326</v>
      </c>
      <c r="C73" s="138" t="s">
        <v>104</v>
      </c>
      <c r="D73" s="138"/>
      <c r="E73" s="139"/>
      <c r="F73" s="278"/>
    </row>
    <row r="74" spans="2:6" ht="12.75">
      <c r="B74" s="57" t="s">
        <v>177</v>
      </c>
      <c r="C74" s="146" t="s">
        <v>104</v>
      </c>
      <c r="D74" s="146" t="s">
        <v>324</v>
      </c>
      <c r="E74" s="147"/>
      <c r="F74" s="130">
        <v>2668.31</v>
      </c>
    </row>
    <row r="75" spans="2:6" ht="12.75">
      <c r="B75" s="170" t="s">
        <v>177</v>
      </c>
      <c r="C75" s="146" t="s">
        <v>104</v>
      </c>
      <c r="D75" s="146" t="s">
        <v>230</v>
      </c>
      <c r="E75" s="147" t="s">
        <v>166</v>
      </c>
      <c r="F75" s="130">
        <v>2668.31</v>
      </c>
    </row>
    <row r="76" spans="2:6" ht="12.75">
      <c r="B76" s="170" t="s">
        <v>177</v>
      </c>
      <c r="C76" s="138" t="s">
        <v>104</v>
      </c>
      <c r="D76" s="138" t="s">
        <v>230</v>
      </c>
      <c r="E76" s="139" t="s">
        <v>109</v>
      </c>
      <c r="F76" s="142">
        <v>2668.31</v>
      </c>
    </row>
    <row r="77" spans="2:6" ht="12.75">
      <c r="B77" s="170" t="s">
        <v>370</v>
      </c>
      <c r="C77" s="138" t="s">
        <v>104</v>
      </c>
      <c r="D77" s="138" t="s">
        <v>371</v>
      </c>
      <c r="E77" s="139" t="s">
        <v>109</v>
      </c>
      <c r="F77" s="142"/>
    </row>
    <row r="78" spans="2:6" ht="12.75">
      <c r="B78" s="170" t="s">
        <v>411</v>
      </c>
      <c r="C78" s="138" t="s">
        <v>104</v>
      </c>
      <c r="D78" s="138" t="s">
        <v>369</v>
      </c>
      <c r="E78" s="139"/>
      <c r="F78" s="278">
        <f>F79+F80+F81+F82+F83+F84+F85</f>
        <v>5466710</v>
      </c>
    </row>
    <row r="79" spans="2:6" ht="12.75">
      <c r="B79" s="170" t="s">
        <v>505</v>
      </c>
      <c r="C79" s="138" t="s">
        <v>104</v>
      </c>
      <c r="D79" s="138" t="s">
        <v>474</v>
      </c>
      <c r="E79" s="139" t="s">
        <v>243</v>
      </c>
      <c r="F79" s="142">
        <v>191666</v>
      </c>
    </row>
    <row r="80" spans="2:6" ht="12.75">
      <c r="B80" s="170" t="s">
        <v>506</v>
      </c>
      <c r="C80" s="138" t="s">
        <v>104</v>
      </c>
      <c r="D80" s="138" t="s">
        <v>476</v>
      </c>
      <c r="E80" s="139" t="s">
        <v>243</v>
      </c>
      <c r="F80" s="142">
        <v>20833</v>
      </c>
    </row>
    <row r="81" spans="2:6" ht="12.75">
      <c r="B81" s="170" t="s">
        <v>507</v>
      </c>
      <c r="C81" s="138" t="s">
        <v>104</v>
      </c>
      <c r="D81" s="138" t="s">
        <v>371</v>
      </c>
      <c r="E81" s="139" t="s">
        <v>243</v>
      </c>
      <c r="F81" s="142">
        <v>2668310</v>
      </c>
    </row>
    <row r="82" spans="2:6" ht="12.75">
      <c r="B82" s="170" t="s">
        <v>508</v>
      </c>
      <c r="C82" s="138" t="s">
        <v>104</v>
      </c>
      <c r="D82" s="138" t="s">
        <v>479</v>
      </c>
      <c r="E82" s="139" t="s">
        <v>243</v>
      </c>
      <c r="F82" s="142">
        <v>23400</v>
      </c>
    </row>
    <row r="83" spans="2:6" ht="12.75">
      <c r="B83" s="170" t="s">
        <v>509</v>
      </c>
      <c r="C83" s="138" t="s">
        <v>104</v>
      </c>
      <c r="D83" s="138" t="s">
        <v>481</v>
      </c>
      <c r="E83" s="139" t="s">
        <v>243</v>
      </c>
      <c r="F83" s="142">
        <v>2520000</v>
      </c>
    </row>
    <row r="84" spans="2:6" ht="12.75">
      <c r="B84" s="170" t="s">
        <v>550</v>
      </c>
      <c r="C84" s="138" t="s">
        <v>104</v>
      </c>
      <c r="D84" s="138" t="s">
        <v>541</v>
      </c>
      <c r="E84" s="139" t="s">
        <v>243</v>
      </c>
      <c r="F84" s="142">
        <v>4167</v>
      </c>
    </row>
    <row r="85" spans="2:6" ht="12.75">
      <c r="B85" s="170" t="s">
        <v>551</v>
      </c>
      <c r="C85" s="138" t="s">
        <v>104</v>
      </c>
      <c r="D85" s="138" t="s">
        <v>544</v>
      </c>
      <c r="E85" s="139" t="s">
        <v>243</v>
      </c>
      <c r="F85" s="142">
        <v>38334</v>
      </c>
    </row>
    <row r="86" spans="2:6" ht="12.75">
      <c r="B86" s="109" t="s">
        <v>33</v>
      </c>
      <c r="C86" s="122" t="s">
        <v>27</v>
      </c>
      <c r="D86" s="156">
        <v>8510000</v>
      </c>
      <c r="E86" s="147"/>
      <c r="F86" s="260">
        <v>530000</v>
      </c>
    </row>
    <row r="87" spans="2:6" ht="12.75">
      <c r="B87" s="80" t="s">
        <v>325</v>
      </c>
      <c r="C87" s="119" t="s">
        <v>27</v>
      </c>
      <c r="D87" s="266">
        <v>8518104</v>
      </c>
      <c r="E87" s="119" t="s">
        <v>166</v>
      </c>
      <c r="F87" s="275">
        <v>530000</v>
      </c>
    </row>
    <row r="88" spans="2:6" ht="12.75">
      <c r="B88" s="80" t="s">
        <v>325</v>
      </c>
      <c r="C88" s="146" t="s">
        <v>27</v>
      </c>
      <c r="D88" s="186">
        <v>8518104</v>
      </c>
      <c r="E88" s="146" t="s">
        <v>109</v>
      </c>
      <c r="F88" s="177">
        <v>530000</v>
      </c>
    </row>
    <row r="89" spans="2:6" ht="12.75">
      <c r="B89" s="80"/>
      <c r="C89" s="146"/>
      <c r="D89" s="186"/>
      <c r="E89" s="146"/>
      <c r="F89" s="177"/>
    </row>
    <row r="90" spans="2:6" ht="12.75">
      <c r="B90" s="32" t="s">
        <v>116</v>
      </c>
      <c r="C90" s="66" t="s">
        <v>35</v>
      </c>
      <c r="D90" s="157"/>
      <c r="E90" s="61"/>
      <c r="F90" s="124">
        <f>F91+F105</f>
        <v>22386570.68</v>
      </c>
    </row>
    <row r="91" spans="2:6" ht="25.5">
      <c r="B91" s="90" t="s">
        <v>127</v>
      </c>
      <c r="C91" s="146" t="s">
        <v>18</v>
      </c>
      <c r="D91" s="146" t="s">
        <v>136</v>
      </c>
      <c r="E91" s="147"/>
      <c r="F91" s="130">
        <f>F92</f>
        <v>12661533.49</v>
      </c>
    </row>
    <row r="92" spans="2:6" ht="12.75">
      <c r="B92" s="161" t="s">
        <v>327</v>
      </c>
      <c r="C92" s="65" t="s">
        <v>18</v>
      </c>
      <c r="D92" s="65" t="s">
        <v>137</v>
      </c>
      <c r="E92" s="63"/>
      <c r="F92" s="118">
        <v>12661533.49</v>
      </c>
    </row>
    <row r="93" spans="2:6" ht="12.75">
      <c r="B93" s="276" t="s">
        <v>328</v>
      </c>
      <c r="C93" s="65" t="s">
        <v>18</v>
      </c>
      <c r="D93" s="65" t="s">
        <v>231</v>
      </c>
      <c r="E93" s="63"/>
      <c r="F93" s="118">
        <f>F94</f>
        <v>4195584.98</v>
      </c>
    </row>
    <row r="94" spans="2:6" ht="12.75">
      <c r="B94" s="161" t="s">
        <v>328</v>
      </c>
      <c r="C94" s="137" t="s">
        <v>18</v>
      </c>
      <c r="D94" s="137" t="s">
        <v>231</v>
      </c>
      <c r="E94" s="145" t="s">
        <v>166</v>
      </c>
      <c r="F94" s="142">
        <f>F95</f>
        <v>4195584.98</v>
      </c>
    </row>
    <row r="95" spans="2:6" ht="12.75">
      <c r="B95" s="161" t="s">
        <v>328</v>
      </c>
      <c r="C95" s="68" t="s">
        <v>18</v>
      </c>
      <c r="D95" s="68" t="s">
        <v>231</v>
      </c>
      <c r="E95" s="60" t="s">
        <v>109</v>
      </c>
      <c r="F95" s="118">
        <v>4195584.98</v>
      </c>
    </row>
    <row r="96" spans="2:6" ht="12.75">
      <c r="B96" s="276" t="s">
        <v>296</v>
      </c>
      <c r="C96" s="68" t="s">
        <v>18</v>
      </c>
      <c r="D96" s="68" t="s">
        <v>232</v>
      </c>
      <c r="E96" s="60"/>
      <c r="F96" s="118">
        <f>F97</f>
        <v>585043.94</v>
      </c>
    </row>
    <row r="97" spans="2:6" ht="12.75">
      <c r="B97" s="57" t="s">
        <v>329</v>
      </c>
      <c r="C97" s="137" t="s">
        <v>18</v>
      </c>
      <c r="D97" s="137" t="s">
        <v>232</v>
      </c>
      <c r="E97" s="145" t="s">
        <v>166</v>
      </c>
      <c r="F97" s="142">
        <f>F98</f>
        <v>585043.94</v>
      </c>
    </row>
    <row r="98" spans="2:6" ht="12.75">
      <c r="B98" s="57" t="s">
        <v>329</v>
      </c>
      <c r="C98" s="68" t="s">
        <v>18</v>
      </c>
      <c r="D98" s="68" t="s">
        <v>232</v>
      </c>
      <c r="E98" s="60" t="s">
        <v>109</v>
      </c>
      <c r="F98" s="118">
        <v>585043.94</v>
      </c>
    </row>
    <row r="99" spans="2:6" ht="12.75">
      <c r="B99" s="276" t="s">
        <v>330</v>
      </c>
      <c r="C99" s="68" t="s">
        <v>18</v>
      </c>
      <c r="D99" s="68" t="s">
        <v>233</v>
      </c>
      <c r="E99" s="60"/>
      <c r="F99" s="118">
        <f>F100</f>
        <v>948367.42</v>
      </c>
    </row>
    <row r="100" spans="2:6" ht="12.75">
      <c r="B100" s="277" t="s">
        <v>331</v>
      </c>
      <c r="C100" s="134" t="s">
        <v>18</v>
      </c>
      <c r="D100" s="134" t="s">
        <v>233</v>
      </c>
      <c r="E100" s="160" t="s">
        <v>166</v>
      </c>
      <c r="F100" s="142">
        <f>F101</f>
        <v>948367.42</v>
      </c>
    </row>
    <row r="101" spans="2:6" ht="12.75">
      <c r="B101" s="277" t="s">
        <v>331</v>
      </c>
      <c r="C101" s="68" t="s">
        <v>18</v>
      </c>
      <c r="D101" s="68" t="s">
        <v>233</v>
      </c>
      <c r="E101" s="60" t="s">
        <v>109</v>
      </c>
      <c r="F101" s="118">
        <v>948367.42</v>
      </c>
    </row>
    <row r="102" spans="2:6" ht="12.75">
      <c r="B102" s="161" t="s">
        <v>298</v>
      </c>
      <c r="C102" s="68" t="s">
        <v>18</v>
      </c>
      <c r="D102" s="68" t="s">
        <v>234</v>
      </c>
      <c r="E102" s="60"/>
      <c r="F102" s="118">
        <f>F103</f>
        <v>6932537.15</v>
      </c>
    </row>
    <row r="103" spans="2:6" ht="12.75">
      <c r="B103" s="143" t="s">
        <v>332</v>
      </c>
      <c r="C103" s="137" t="s">
        <v>18</v>
      </c>
      <c r="D103" s="137" t="s">
        <v>234</v>
      </c>
      <c r="E103" s="145" t="s">
        <v>166</v>
      </c>
      <c r="F103" s="142">
        <f>F104</f>
        <v>6932537.15</v>
      </c>
    </row>
    <row r="104" spans="2:6" ht="12.75">
      <c r="B104" s="143" t="s">
        <v>332</v>
      </c>
      <c r="C104" s="68" t="s">
        <v>18</v>
      </c>
      <c r="D104" s="68" t="s">
        <v>234</v>
      </c>
      <c r="E104" s="60" t="s">
        <v>109</v>
      </c>
      <c r="F104" s="118">
        <v>6932537.15</v>
      </c>
    </row>
    <row r="105" spans="2:6" ht="12.75">
      <c r="B105" s="159" t="s">
        <v>187</v>
      </c>
      <c r="C105" s="110" t="s">
        <v>175</v>
      </c>
      <c r="D105" s="165"/>
      <c r="E105" s="165"/>
      <c r="F105" s="166">
        <f>F106+F113</f>
        <v>9725037.19</v>
      </c>
    </row>
    <row r="106" spans="2:6" ht="38.25">
      <c r="B106" s="161" t="s">
        <v>210</v>
      </c>
      <c r="C106" s="126" t="s">
        <v>175</v>
      </c>
      <c r="D106" s="127" t="s">
        <v>237</v>
      </c>
      <c r="E106" s="127"/>
      <c r="F106" s="131">
        <f>F109+F112</f>
        <v>9719760.19</v>
      </c>
    </row>
    <row r="107" spans="2:6" ht="12.75">
      <c r="B107" s="161" t="s">
        <v>211</v>
      </c>
      <c r="C107" s="126" t="s">
        <v>175</v>
      </c>
      <c r="D107" s="127" t="s">
        <v>237</v>
      </c>
      <c r="E107" s="127"/>
      <c r="F107" s="131"/>
    </row>
    <row r="108" spans="2:6" ht="12.75">
      <c r="B108" s="143" t="s">
        <v>333</v>
      </c>
      <c r="C108" s="134" t="s">
        <v>175</v>
      </c>
      <c r="D108" s="160"/>
      <c r="E108" s="160"/>
      <c r="F108" s="135"/>
    </row>
    <row r="109" spans="2:6" ht="12.75">
      <c r="B109" s="155" t="s">
        <v>213</v>
      </c>
      <c r="C109" s="68" t="s">
        <v>175</v>
      </c>
      <c r="D109" s="68" t="s">
        <v>238</v>
      </c>
      <c r="E109" s="60"/>
      <c r="F109" s="125">
        <f>F110</f>
        <v>6838038.75</v>
      </c>
    </row>
    <row r="110" spans="2:6" ht="12.75">
      <c r="B110" s="143" t="s">
        <v>213</v>
      </c>
      <c r="C110" s="137" t="s">
        <v>175</v>
      </c>
      <c r="D110" s="137" t="s">
        <v>238</v>
      </c>
      <c r="E110" s="145" t="s">
        <v>166</v>
      </c>
      <c r="F110" s="140">
        <f>F111</f>
        <v>6838038.75</v>
      </c>
    </row>
    <row r="111" spans="2:6" ht="12.75">
      <c r="B111" s="143" t="s">
        <v>213</v>
      </c>
      <c r="C111" s="68" t="s">
        <v>175</v>
      </c>
      <c r="D111" s="68" t="s">
        <v>238</v>
      </c>
      <c r="E111" s="60" t="s">
        <v>109</v>
      </c>
      <c r="F111" s="125">
        <v>6838038.75</v>
      </c>
    </row>
    <row r="112" spans="2:6" ht="12.75">
      <c r="B112" s="143" t="s">
        <v>510</v>
      </c>
      <c r="C112" s="68" t="s">
        <v>175</v>
      </c>
      <c r="D112" s="68" t="s">
        <v>431</v>
      </c>
      <c r="E112" s="60" t="s">
        <v>432</v>
      </c>
      <c r="F112" s="125">
        <v>2881721.44</v>
      </c>
    </row>
    <row r="113" spans="2:6" ht="12.75">
      <c r="B113" s="277" t="s">
        <v>511</v>
      </c>
      <c r="C113" s="68" t="s">
        <v>484</v>
      </c>
      <c r="D113" s="68" t="s">
        <v>485</v>
      </c>
      <c r="E113" s="60" t="s">
        <v>437</v>
      </c>
      <c r="F113" s="121">
        <v>5277</v>
      </c>
    </row>
    <row r="114" spans="2:6" ht="12.75">
      <c r="B114" s="277"/>
      <c r="C114" s="68"/>
      <c r="D114" s="68"/>
      <c r="E114" s="60"/>
      <c r="F114" s="125"/>
    </row>
    <row r="115" spans="2:6" ht="12.75">
      <c r="B115" s="84" t="s">
        <v>194</v>
      </c>
      <c r="C115" s="67" t="s">
        <v>189</v>
      </c>
      <c r="D115" s="67"/>
      <c r="E115" s="164"/>
      <c r="F115" s="121"/>
    </row>
    <row r="116" spans="2:6" ht="12.75">
      <c r="B116" s="109" t="s">
        <v>197</v>
      </c>
      <c r="C116" s="110" t="s">
        <v>11</v>
      </c>
      <c r="D116" s="110"/>
      <c r="E116" s="165"/>
      <c r="F116" s="166">
        <f>F118+F122+F126+F127+F128</f>
        <v>14606938.09</v>
      </c>
    </row>
    <row r="117" spans="2:6" ht="12.75">
      <c r="B117" s="34" t="s">
        <v>500</v>
      </c>
      <c r="C117" s="68" t="s">
        <v>11</v>
      </c>
      <c r="D117" s="68" t="s">
        <v>117</v>
      </c>
      <c r="E117" s="60"/>
      <c r="F117" s="167"/>
    </row>
    <row r="118" spans="2:6" ht="12.75">
      <c r="B118" s="171" t="s">
        <v>334</v>
      </c>
      <c r="C118" s="68" t="s">
        <v>11</v>
      </c>
      <c r="D118" s="68" t="s">
        <v>172</v>
      </c>
      <c r="E118" s="60"/>
      <c r="F118" s="131">
        <f>F119</f>
        <v>5950400</v>
      </c>
    </row>
    <row r="119" spans="2:6" ht="25.5">
      <c r="B119" s="171" t="s">
        <v>336</v>
      </c>
      <c r="C119" s="68" t="s">
        <v>11</v>
      </c>
      <c r="D119" s="68" t="s">
        <v>118</v>
      </c>
      <c r="E119" s="60"/>
      <c r="F119" s="131">
        <f>F120</f>
        <v>5950400</v>
      </c>
    </row>
    <row r="120" spans="2:6" ht="25.5">
      <c r="B120" s="171" t="s">
        <v>336</v>
      </c>
      <c r="C120" s="137" t="s">
        <v>11</v>
      </c>
      <c r="D120" s="137" t="s">
        <v>118</v>
      </c>
      <c r="E120" s="145" t="s">
        <v>168</v>
      </c>
      <c r="F120" s="140">
        <f>F121</f>
        <v>5950400</v>
      </c>
    </row>
    <row r="121" spans="2:6" ht="25.5">
      <c r="B121" s="171" t="s">
        <v>336</v>
      </c>
      <c r="C121" s="68" t="s">
        <v>11</v>
      </c>
      <c r="D121" s="68" t="s">
        <v>118</v>
      </c>
      <c r="E121" s="60" t="s">
        <v>119</v>
      </c>
      <c r="F121" s="131">
        <v>5950400</v>
      </c>
    </row>
    <row r="122" spans="2:6" ht="25.5">
      <c r="B122" s="171" t="s">
        <v>335</v>
      </c>
      <c r="C122" s="68" t="s">
        <v>11</v>
      </c>
      <c r="D122" s="68" t="s">
        <v>120</v>
      </c>
      <c r="E122" s="60"/>
      <c r="F122" s="167">
        <v>7100000</v>
      </c>
    </row>
    <row r="123" spans="2:6" ht="12.75">
      <c r="B123" s="171" t="s">
        <v>337</v>
      </c>
      <c r="C123" s="68" t="s">
        <v>11</v>
      </c>
      <c r="D123" s="68" t="s">
        <v>121</v>
      </c>
      <c r="E123" s="60"/>
      <c r="F123" s="131">
        <f>F124</f>
        <v>7100000</v>
      </c>
    </row>
    <row r="124" spans="2:6" ht="12.75">
      <c r="B124" s="171" t="s">
        <v>337</v>
      </c>
      <c r="C124" s="137" t="s">
        <v>11</v>
      </c>
      <c r="D124" s="137" t="s">
        <v>121</v>
      </c>
      <c r="E124" s="145" t="s">
        <v>168</v>
      </c>
      <c r="F124" s="140">
        <f>F125</f>
        <v>7100000</v>
      </c>
    </row>
    <row r="125" spans="2:6" ht="12.75">
      <c r="B125" s="171" t="s">
        <v>337</v>
      </c>
      <c r="C125" s="68" t="s">
        <v>11</v>
      </c>
      <c r="D125" s="68" t="s">
        <v>121</v>
      </c>
      <c r="E125" s="60" t="s">
        <v>119</v>
      </c>
      <c r="F125" s="131">
        <v>7100000</v>
      </c>
    </row>
    <row r="126" spans="2:6" ht="25.5">
      <c r="B126" s="171" t="s">
        <v>449</v>
      </c>
      <c r="C126" s="68" t="s">
        <v>11</v>
      </c>
      <c r="D126" s="68" t="s">
        <v>399</v>
      </c>
      <c r="E126" s="60" t="s">
        <v>119</v>
      </c>
      <c r="F126" s="167">
        <v>342566.38</v>
      </c>
    </row>
    <row r="127" spans="2:6" ht="25.5">
      <c r="B127" s="171" t="s">
        <v>414</v>
      </c>
      <c r="C127" s="68" t="s">
        <v>11</v>
      </c>
      <c r="D127" s="68" t="s">
        <v>401</v>
      </c>
      <c r="E127" s="60" t="s">
        <v>119</v>
      </c>
      <c r="F127" s="167">
        <v>101466.62</v>
      </c>
    </row>
    <row r="128" spans="2:6" ht="25.5">
      <c r="B128" s="172" t="s">
        <v>182</v>
      </c>
      <c r="C128" s="126" t="s">
        <v>11</v>
      </c>
      <c r="D128" s="126" t="s">
        <v>239</v>
      </c>
      <c r="E128" s="127"/>
      <c r="F128" s="167">
        <f>F129</f>
        <v>1112505.09</v>
      </c>
    </row>
    <row r="129" spans="2:6" ht="12.75">
      <c r="B129" s="57" t="s">
        <v>272</v>
      </c>
      <c r="C129" s="126" t="s">
        <v>11</v>
      </c>
      <c r="D129" s="126" t="s">
        <v>240</v>
      </c>
      <c r="E129" s="127"/>
      <c r="F129" s="131">
        <f>F130</f>
        <v>1112505.09</v>
      </c>
    </row>
    <row r="130" spans="2:6" ht="12.75">
      <c r="B130" s="57" t="s">
        <v>272</v>
      </c>
      <c r="C130" s="137" t="s">
        <v>11</v>
      </c>
      <c r="D130" s="137" t="s">
        <v>240</v>
      </c>
      <c r="E130" s="145" t="s">
        <v>166</v>
      </c>
      <c r="F130" s="140">
        <f>F131</f>
        <v>1112505.09</v>
      </c>
    </row>
    <row r="131" spans="2:6" ht="12.75">
      <c r="B131" s="57" t="s">
        <v>272</v>
      </c>
      <c r="C131" s="68" t="s">
        <v>11</v>
      </c>
      <c r="D131" s="68" t="s">
        <v>240</v>
      </c>
      <c r="E131" s="60" t="s">
        <v>109</v>
      </c>
      <c r="F131" s="131">
        <v>1112505.09</v>
      </c>
    </row>
    <row r="132" spans="2:6" ht="12.75">
      <c r="B132" s="34" t="s">
        <v>195</v>
      </c>
      <c r="C132" s="68" t="s">
        <v>214</v>
      </c>
      <c r="D132" s="68"/>
      <c r="E132" s="60"/>
      <c r="F132" s="167">
        <f>F133+F136</f>
        <v>297788.75</v>
      </c>
    </row>
    <row r="133" spans="2:6" ht="12.75">
      <c r="B133" s="34" t="s">
        <v>429</v>
      </c>
      <c r="C133" s="68" t="s">
        <v>420</v>
      </c>
      <c r="D133" s="68" t="s">
        <v>113</v>
      </c>
      <c r="E133" s="60"/>
      <c r="F133" s="131">
        <v>220000</v>
      </c>
    </row>
    <row r="134" spans="2:6" ht="12.75">
      <c r="B134" s="34" t="s">
        <v>217</v>
      </c>
      <c r="C134" s="68" t="s">
        <v>420</v>
      </c>
      <c r="D134" s="68" t="s">
        <v>113</v>
      </c>
      <c r="E134" s="60" t="s">
        <v>422</v>
      </c>
      <c r="F134" s="131"/>
    </row>
    <row r="135" spans="2:6" ht="25.5">
      <c r="B135" s="184" t="s">
        <v>512</v>
      </c>
      <c r="C135" s="68" t="s">
        <v>420</v>
      </c>
      <c r="D135" s="68" t="s">
        <v>421</v>
      </c>
      <c r="E135" s="60" t="s">
        <v>423</v>
      </c>
      <c r="F135" s="131">
        <v>220000</v>
      </c>
    </row>
    <row r="136" spans="2:6" ht="12.75">
      <c r="B136" s="148" t="s">
        <v>198</v>
      </c>
      <c r="C136" s="122" t="s">
        <v>183</v>
      </c>
      <c r="D136" s="122"/>
      <c r="E136" s="122"/>
      <c r="F136" s="116">
        <f>F138+F139</f>
        <v>77788.75</v>
      </c>
    </row>
    <row r="137" spans="2:6" ht="25.5">
      <c r="B137" s="90" t="s">
        <v>215</v>
      </c>
      <c r="C137" s="119" t="s">
        <v>183</v>
      </c>
      <c r="D137" s="119" t="s">
        <v>202</v>
      </c>
      <c r="E137" s="62"/>
      <c r="F137" s="135"/>
    </row>
    <row r="138" spans="2:6" ht="25.5">
      <c r="B138" s="90" t="s">
        <v>215</v>
      </c>
      <c r="C138" s="146" t="s">
        <v>183</v>
      </c>
      <c r="D138" s="146" t="s">
        <v>184</v>
      </c>
      <c r="E138" s="146" t="s">
        <v>418</v>
      </c>
      <c r="F138" s="177">
        <v>47788.75</v>
      </c>
    </row>
    <row r="139" spans="2:6" ht="12.75">
      <c r="B139" s="310" t="s">
        <v>513</v>
      </c>
      <c r="C139" s="134" t="s">
        <v>183</v>
      </c>
      <c r="D139" s="134" t="s">
        <v>491</v>
      </c>
      <c r="E139" s="134" t="s">
        <v>492</v>
      </c>
      <c r="F139" s="319">
        <v>30000</v>
      </c>
    </row>
    <row r="140" spans="2:6" ht="15.75">
      <c r="B140" s="52" t="s">
        <v>196</v>
      </c>
      <c r="C140" s="67"/>
      <c r="D140" s="173"/>
      <c r="E140" s="164"/>
      <c r="F140" s="167"/>
    </row>
    <row r="141" spans="2:6" ht="12.75">
      <c r="B141" s="109" t="s">
        <v>123</v>
      </c>
      <c r="C141" s="122" t="s">
        <v>64</v>
      </c>
      <c r="D141" s="122"/>
      <c r="E141" s="122"/>
      <c r="F141" s="154">
        <f>F142+F146+F148</f>
        <v>9405075.28</v>
      </c>
    </row>
    <row r="142" spans="2:6" ht="25.5">
      <c r="B142" s="152" t="s">
        <v>493</v>
      </c>
      <c r="C142" s="65" t="s">
        <v>64</v>
      </c>
      <c r="D142" s="65" t="s">
        <v>124</v>
      </c>
      <c r="E142" s="65"/>
      <c r="F142" s="118">
        <v>8500000</v>
      </c>
    </row>
    <row r="143" spans="2:6" ht="12.75">
      <c r="B143" s="152" t="s">
        <v>338</v>
      </c>
      <c r="C143" s="65" t="s">
        <v>64</v>
      </c>
      <c r="D143" s="65" t="s">
        <v>173</v>
      </c>
      <c r="E143" s="65"/>
      <c r="F143" s="118">
        <v>8500000</v>
      </c>
    </row>
    <row r="144" spans="2:6" ht="25.5">
      <c r="B144" s="152" t="s">
        <v>339</v>
      </c>
      <c r="C144" s="65" t="s">
        <v>64</v>
      </c>
      <c r="D144" s="65" t="s">
        <v>174</v>
      </c>
      <c r="E144" s="65" t="s">
        <v>125</v>
      </c>
      <c r="F144" s="118">
        <v>8500000</v>
      </c>
    </row>
    <row r="145" spans="2:6" ht="25.5">
      <c r="B145" s="152" t="s">
        <v>339</v>
      </c>
      <c r="C145" s="138" t="s">
        <v>64</v>
      </c>
      <c r="D145" s="138" t="s">
        <v>174</v>
      </c>
      <c r="E145" s="138" t="s">
        <v>342</v>
      </c>
      <c r="F145" s="142">
        <v>8500000</v>
      </c>
    </row>
    <row r="146" spans="2:6" ht="25.5">
      <c r="B146" s="152" t="s">
        <v>340</v>
      </c>
      <c r="C146" s="65" t="s">
        <v>64</v>
      </c>
      <c r="D146" s="146" t="s">
        <v>276</v>
      </c>
      <c r="E146" s="65" t="s">
        <v>125</v>
      </c>
      <c r="F146" s="118">
        <f>F147</f>
        <v>799685.28</v>
      </c>
    </row>
    <row r="147" spans="2:6" ht="38.25">
      <c r="B147" s="152" t="s">
        <v>554</v>
      </c>
      <c r="C147" s="65" t="s">
        <v>64</v>
      </c>
      <c r="D147" s="146" t="s">
        <v>276</v>
      </c>
      <c r="E147" s="65" t="s">
        <v>341</v>
      </c>
      <c r="F147" s="118">
        <v>799685.28</v>
      </c>
    </row>
    <row r="148" spans="2:6" ht="12.75">
      <c r="B148" s="143" t="s">
        <v>310</v>
      </c>
      <c r="C148" s="138" t="s">
        <v>64</v>
      </c>
      <c r="D148" s="138" t="s">
        <v>241</v>
      </c>
      <c r="E148" s="138" t="s">
        <v>166</v>
      </c>
      <c r="F148" s="142">
        <f>F149</f>
        <v>105390</v>
      </c>
    </row>
    <row r="149" spans="2:6" ht="12.75">
      <c r="B149" s="143" t="s">
        <v>310</v>
      </c>
      <c r="C149" s="65" t="s">
        <v>64</v>
      </c>
      <c r="D149" s="65" t="s">
        <v>241</v>
      </c>
      <c r="E149" s="65" t="s">
        <v>109</v>
      </c>
      <c r="F149" s="118">
        <v>105390</v>
      </c>
    </row>
    <row r="150" spans="2:6" ht="12.75">
      <c r="B150" s="274" t="s">
        <v>552</v>
      </c>
      <c r="C150" s="65" t="s">
        <v>434</v>
      </c>
      <c r="D150" s="65" t="s">
        <v>366</v>
      </c>
      <c r="E150" s="65"/>
      <c r="F150" s="114">
        <v>607790</v>
      </c>
    </row>
    <row r="151" spans="2:6" ht="12.75">
      <c r="B151" s="143" t="s">
        <v>514</v>
      </c>
      <c r="C151" s="65" t="s">
        <v>434</v>
      </c>
      <c r="D151" s="65" t="s">
        <v>496</v>
      </c>
      <c r="E151" s="65" t="s">
        <v>497</v>
      </c>
      <c r="F151" s="118">
        <v>607790</v>
      </c>
    </row>
    <row r="152" spans="2:6" ht="12.75">
      <c r="B152" s="143"/>
      <c r="C152" s="65"/>
      <c r="D152" s="65"/>
      <c r="E152" s="65"/>
      <c r="F152" s="118"/>
    </row>
    <row r="153" spans="2:6" ht="12.75">
      <c r="B153" s="32" t="s">
        <v>50</v>
      </c>
      <c r="C153" s="65"/>
      <c r="D153" s="64"/>
      <c r="E153" s="66"/>
      <c r="F153" s="124">
        <v>74193273.06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2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5.140625" style="0" customWidth="1"/>
    <col min="2" max="2" width="14.8515625" style="0" customWidth="1"/>
    <col min="3" max="3" width="9.28125" style="0" bestFit="1" customWidth="1"/>
    <col min="4" max="4" width="9.28125" style="0" customWidth="1"/>
    <col min="5" max="5" width="13.28125" style="0" customWidth="1"/>
    <col min="6" max="6" width="13.140625" style="0" customWidth="1"/>
  </cols>
  <sheetData>
    <row r="2" ht="15">
      <c r="A2" s="79"/>
    </row>
    <row r="3" spans="1:4" ht="15.75">
      <c r="A3" s="36" t="s">
        <v>563</v>
      </c>
      <c r="B3" s="36"/>
      <c r="C3" s="36"/>
      <c r="D3" s="36"/>
    </row>
    <row r="4" spans="1:4" ht="15.75">
      <c r="A4" s="36" t="s">
        <v>547</v>
      </c>
      <c r="B4" s="36"/>
      <c r="C4" s="36"/>
      <c r="D4" s="36"/>
    </row>
    <row r="5" spans="1:5" ht="12.75">
      <c r="A5" s="35" t="s">
        <v>165</v>
      </c>
      <c r="B5" s="2"/>
      <c r="C5" s="2"/>
      <c r="D5" s="2"/>
      <c r="E5" s="2"/>
    </row>
    <row r="6" spans="1:5" ht="12.75">
      <c r="A6" s="2" t="s">
        <v>501</v>
      </c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6" ht="12.75">
      <c r="A8" s="32" t="s">
        <v>20</v>
      </c>
      <c r="B8" s="22" t="s">
        <v>22</v>
      </c>
      <c r="C8" s="22" t="s">
        <v>24</v>
      </c>
      <c r="D8" s="22" t="s">
        <v>13</v>
      </c>
      <c r="E8" s="22" t="s">
        <v>3</v>
      </c>
      <c r="F8" s="22" t="s">
        <v>3</v>
      </c>
    </row>
    <row r="9" spans="1:6" ht="12.75">
      <c r="A9" s="32" t="s">
        <v>21</v>
      </c>
      <c r="B9" s="22" t="s">
        <v>23</v>
      </c>
      <c r="C9" s="22" t="s">
        <v>25</v>
      </c>
      <c r="D9" s="33" t="s">
        <v>26</v>
      </c>
      <c r="E9" s="31" t="s">
        <v>106</v>
      </c>
      <c r="F9" s="31" t="s">
        <v>126</v>
      </c>
    </row>
    <row r="10" spans="1:6" ht="12.75">
      <c r="A10" s="32" t="s">
        <v>192</v>
      </c>
      <c r="B10" s="67" t="s">
        <v>36</v>
      </c>
      <c r="C10" s="113"/>
      <c r="D10" s="61"/>
      <c r="E10" s="114">
        <f>E11+E17+E23+E31+E36</f>
        <v>14391108.64</v>
      </c>
      <c r="F10" s="114">
        <f>F11+F17+F23+F31+F36</f>
        <v>14391108.64</v>
      </c>
    </row>
    <row r="11" spans="1:6" ht="12.75">
      <c r="A11" s="84" t="s">
        <v>249</v>
      </c>
      <c r="B11" s="110" t="s">
        <v>34</v>
      </c>
      <c r="C11" s="115"/>
      <c r="D11" s="111"/>
      <c r="E11" s="116">
        <f>E13</f>
        <v>826595</v>
      </c>
      <c r="F11" s="116">
        <v>826595</v>
      </c>
    </row>
    <row r="12" spans="1:6" ht="12.75">
      <c r="A12" s="84" t="s">
        <v>249</v>
      </c>
      <c r="B12" s="68" t="s">
        <v>34</v>
      </c>
      <c r="C12" s="117">
        <v>8100000</v>
      </c>
      <c r="D12" s="63"/>
      <c r="E12" s="118">
        <f aca="true" t="shared" si="0" ref="E12:F15">E13</f>
        <v>826595</v>
      </c>
      <c r="F12" s="118">
        <f t="shared" si="0"/>
        <v>826595</v>
      </c>
    </row>
    <row r="13" spans="1:6" ht="12.75">
      <c r="A13" s="84" t="s">
        <v>249</v>
      </c>
      <c r="B13" s="68" t="s">
        <v>34</v>
      </c>
      <c r="C13" s="117">
        <v>8110000</v>
      </c>
      <c r="D13" s="63"/>
      <c r="E13" s="118">
        <f t="shared" si="0"/>
        <v>826595</v>
      </c>
      <c r="F13" s="118">
        <f t="shared" si="0"/>
        <v>826595</v>
      </c>
    </row>
    <row r="14" spans="1:6" ht="12.75">
      <c r="A14" s="84" t="s">
        <v>249</v>
      </c>
      <c r="B14" s="68" t="s">
        <v>34</v>
      </c>
      <c r="C14" s="117">
        <v>8118021</v>
      </c>
      <c r="D14" s="63"/>
      <c r="E14" s="118">
        <f t="shared" si="0"/>
        <v>826595</v>
      </c>
      <c r="F14" s="118">
        <f t="shared" si="0"/>
        <v>826595</v>
      </c>
    </row>
    <row r="15" spans="1:6" ht="12.75">
      <c r="A15" s="84" t="s">
        <v>249</v>
      </c>
      <c r="B15" s="137" t="s">
        <v>34</v>
      </c>
      <c r="C15" s="141">
        <v>8118021</v>
      </c>
      <c r="D15" s="139" t="s">
        <v>111</v>
      </c>
      <c r="E15" s="142">
        <f t="shared" si="0"/>
        <v>826595</v>
      </c>
      <c r="F15" s="142">
        <f t="shared" si="0"/>
        <v>826595</v>
      </c>
    </row>
    <row r="16" spans="1:6" ht="12.75">
      <c r="A16" s="84" t="s">
        <v>249</v>
      </c>
      <c r="B16" s="68" t="s">
        <v>34</v>
      </c>
      <c r="C16" s="119" t="s">
        <v>110</v>
      </c>
      <c r="D16" s="62" t="s">
        <v>244</v>
      </c>
      <c r="E16" s="118">
        <v>826595</v>
      </c>
      <c r="F16" s="118">
        <v>826595</v>
      </c>
    </row>
    <row r="17" spans="1:6" ht="12.75">
      <c r="A17" s="159" t="s">
        <v>130</v>
      </c>
      <c r="B17" s="110" t="s">
        <v>8</v>
      </c>
      <c r="C17" s="120"/>
      <c r="D17" s="111"/>
      <c r="E17" s="116">
        <f aca="true" t="shared" si="1" ref="E17:F21">E18</f>
        <v>315000</v>
      </c>
      <c r="F17" s="116">
        <f t="shared" si="1"/>
        <v>315000</v>
      </c>
    </row>
    <row r="18" spans="1:6" ht="12.75">
      <c r="A18" s="178" t="s">
        <v>277</v>
      </c>
      <c r="B18" s="126" t="s">
        <v>8</v>
      </c>
      <c r="C18" s="129" t="s">
        <v>200</v>
      </c>
      <c r="D18" s="127"/>
      <c r="E18" s="130">
        <f t="shared" si="1"/>
        <v>315000</v>
      </c>
      <c r="F18" s="130">
        <f t="shared" si="1"/>
        <v>315000</v>
      </c>
    </row>
    <row r="19" spans="1:6" ht="12.75">
      <c r="A19" s="178" t="s">
        <v>277</v>
      </c>
      <c r="B19" s="126" t="s">
        <v>8</v>
      </c>
      <c r="C19" s="129" t="s">
        <v>131</v>
      </c>
      <c r="D19" s="127"/>
      <c r="E19" s="130">
        <f t="shared" si="1"/>
        <v>315000</v>
      </c>
      <c r="F19" s="130">
        <f t="shared" si="1"/>
        <v>315000</v>
      </c>
    </row>
    <row r="20" spans="1:6" ht="12.75">
      <c r="A20" s="178" t="s">
        <v>277</v>
      </c>
      <c r="B20" s="126" t="s">
        <v>8</v>
      </c>
      <c r="C20" s="129" t="s">
        <v>221</v>
      </c>
      <c r="D20" s="127"/>
      <c r="E20" s="131">
        <f t="shared" si="1"/>
        <v>315000</v>
      </c>
      <c r="F20" s="131">
        <f t="shared" si="1"/>
        <v>315000</v>
      </c>
    </row>
    <row r="21" spans="1:6" ht="12.75">
      <c r="A21" s="178" t="s">
        <v>277</v>
      </c>
      <c r="B21" s="137" t="s">
        <v>8</v>
      </c>
      <c r="C21" s="144" t="s">
        <v>221</v>
      </c>
      <c r="D21" s="145" t="s">
        <v>109</v>
      </c>
      <c r="E21" s="140">
        <f t="shared" si="1"/>
        <v>315000</v>
      </c>
      <c r="F21" s="140">
        <f t="shared" si="1"/>
        <v>315000</v>
      </c>
    </row>
    <row r="22" spans="1:6" ht="12.75">
      <c r="A22" s="178" t="s">
        <v>277</v>
      </c>
      <c r="B22" s="126" t="s">
        <v>8</v>
      </c>
      <c r="C22" s="129" t="s">
        <v>221</v>
      </c>
      <c r="D22" s="127" t="s">
        <v>243</v>
      </c>
      <c r="E22" s="131">
        <v>315000</v>
      </c>
      <c r="F22" s="131">
        <v>315000</v>
      </c>
    </row>
    <row r="23" spans="1:6" ht="12.75">
      <c r="A23" s="181" t="s">
        <v>132</v>
      </c>
      <c r="B23" s="122" t="s">
        <v>9</v>
      </c>
      <c r="C23" s="122"/>
      <c r="D23" s="111"/>
      <c r="E23" s="116">
        <f>E24</f>
        <v>11465747</v>
      </c>
      <c r="F23" s="116">
        <f>F24</f>
        <v>11465747</v>
      </c>
    </row>
    <row r="24" spans="1:6" ht="12.75">
      <c r="A24" s="182" t="s">
        <v>133</v>
      </c>
      <c r="B24" s="119" t="s">
        <v>9</v>
      </c>
      <c r="C24" s="119" t="s">
        <v>202</v>
      </c>
      <c r="D24" s="62"/>
      <c r="E24" s="135">
        <f>E25</f>
        <v>11465747</v>
      </c>
      <c r="F24" s="135">
        <f>F25</f>
        <v>11465747</v>
      </c>
    </row>
    <row r="25" spans="1:6" ht="25.5">
      <c r="A25" s="136" t="s">
        <v>343</v>
      </c>
      <c r="B25" s="119" t="s">
        <v>9</v>
      </c>
      <c r="C25" s="119" t="s">
        <v>113</v>
      </c>
      <c r="D25" s="62"/>
      <c r="E25" s="135">
        <v>11465747</v>
      </c>
      <c r="F25" s="135">
        <v>11465747</v>
      </c>
    </row>
    <row r="26" spans="1:6" ht="25.5">
      <c r="A26" s="136" t="s">
        <v>343</v>
      </c>
      <c r="B26" s="119" t="s">
        <v>9</v>
      </c>
      <c r="C26" s="119" t="s">
        <v>114</v>
      </c>
      <c r="D26" s="62"/>
      <c r="E26" s="135">
        <f>E27+E29</f>
        <v>0</v>
      </c>
      <c r="F26" s="135">
        <f>F27+F29</f>
        <v>0</v>
      </c>
    </row>
    <row r="27" spans="1:6" ht="25.5">
      <c r="A27" s="136" t="s">
        <v>343</v>
      </c>
      <c r="B27" s="138" t="s">
        <v>9</v>
      </c>
      <c r="C27" s="138" t="s">
        <v>114</v>
      </c>
      <c r="D27" s="139" t="s">
        <v>167</v>
      </c>
      <c r="E27" s="140"/>
      <c r="F27" s="140"/>
    </row>
    <row r="28" spans="1:6" ht="25.5">
      <c r="A28" s="136" t="s">
        <v>343</v>
      </c>
      <c r="B28" s="119" t="s">
        <v>9</v>
      </c>
      <c r="C28" s="119" t="s">
        <v>114</v>
      </c>
      <c r="D28" s="62" t="s">
        <v>111</v>
      </c>
      <c r="E28" s="123">
        <v>0</v>
      </c>
      <c r="F28" s="123">
        <v>0</v>
      </c>
    </row>
    <row r="29" spans="1:6" ht="25.5">
      <c r="A29" s="136" t="s">
        <v>343</v>
      </c>
      <c r="B29" s="138" t="s">
        <v>9</v>
      </c>
      <c r="C29" s="138" t="s">
        <v>114</v>
      </c>
      <c r="D29" s="139" t="s">
        <v>109</v>
      </c>
      <c r="E29" s="142">
        <f>E30</f>
        <v>0</v>
      </c>
      <c r="F29" s="142">
        <f>F30</f>
        <v>0</v>
      </c>
    </row>
    <row r="30" spans="1:6" ht="25.5">
      <c r="A30" s="136" t="s">
        <v>343</v>
      </c>
      <c r="B30" s="119" t="s">
        <v>9</v>
      </c>
      <c r="C30" s="119" t="s">
        <v>114</v>
      </c>
      <c r="D30" s="62" t="s">
        <v>243</v>
      </c>
      <c r="E30" s="123">
        <v>0</v>
      </c>
      <c r="F30" s="123">
        <v>0</v>
      </c>
    </row>
    <row r="31" spans="1:6" ht="12.75">
      <c r="A31" s="183" t="s">
        <v>10</v>
      </c>
      <c r="B31" s="122" t="s">
        <v>66</v>
      </c>
      <c r="C31" s="122"/>
      <c r="D31" s="149"/>
      <c r="E31" s="116">
        <f aca="true" t="shared" si="2" ref="E31:F34">E32</f>
        <v>500000</v>
      </c>
      <c r="F31" s="116">
        <f t="shared" si="2"/>
        <v>500000</v>
      </c>
    </row>
    <row r="32" spans="1:6" ht="12.75">
      <c r="A32" s="180" t="s">
        <v>10</v>
      </c>
      <c r="B32" s="146" t="s">
        <v>66</v>
      </c>
      <c r="C32" s="146" t="s">
        <v>135</v>
      </c>
      <c r="D32" s="147"/>
      <c r="E32" s="130">
        <f t="shared" si="2"/>
        <v>500000</v>
      </c>
      <c r="F32" s="130">
        <f t="shared" si="2"/>
        <v>500000</v>
      </c>
    </row>
    <row r="33" spans="1:6" ht="12.75">
      <c r="A33" s="180" t="s">
        <v>10</v>
      </c>
      <c r="B33" s="146" t="s">
        <v>66</v>
      </c>
      <c r="C33" s="146" t="s">
        <v>204</v>
      </c>
      <c r="D33" s="147"/>
      <c r="E33" s="130">
        <f t="shared" si="2"/>
        <v>500000</v>
      </c>
      <c r="F33" s="130">
        <f t="shared" si="2"/>
        <v>500000</v>
      </c>
    </row>
    <row r="34" spans="1:6" ht="12.75">
      <c r="A34" s="180" t="s">
        <v>10</v>
      </c>
      <c r="B34" s="119" t="s">
        <v>66</v>
      </c>
      <c r="C34" s="119" t="s">
        <v>115</v>
      </c>
      <c r="D34" s="62" t="s">
        <v>205</v>
      </c>
      <c r="E34" s="123">
        <f t="shared" si="2"/>
        <v>500000</v>
      </c>
      <c r="F34" s="123">
        <f t="shared" si="2"/>
        <v>500000</v>
      </c>
    </row>
    <row r="35" spans="1:6" ht="12.75">
      <c r="A35" s="180" t="s">
        <v>10</v>
      </c>
      <c r="B35" s="138" t="s">
        <v>66</v>
      </c>
      <c r="C35" s="138" t="s">
        <v>115</v>
      </c>
      <c r="D35" s="139" t="s">
        <v>179</v>
      </c>
      <c r="E35" s="142">
        <v>500000</v>
      </c>
      <c r="F35" s="142">
        <v>500000</v>
      </c>
    </row>
    <row r="36" spans="1:6" ht="12.75">
      <c r="A36" s="183" t="s">
        <v>134</v>
      </c>
      <c r="B36" s="122" t="s">
        <v>65</v>
      </c>
      <c r="C36" s="122"/>
      <c r="D36" s="111"/>
      <c r="E36" s="116">
        <f>E37+E42</f>
        <v>1283766.64</v>
      </c>
      <c r="F36" s="116">
        <f>F37+F42</f>
        <v>1283766.64</v>
      </c>
    </row>
    <row r="37" spans="1:6" ht="31.5">
      <c r="A37" s="279" t="s">
        <v>207</v>
      </c>
      <c r="B37" s="146" t="s">
        <v>65</v>
      </c>
      <c r="C37" s="146" t="s">
        <v>202</v>
      </c>
      <c r="D37" s="147"/>
      <c r="E37" s="130">
        <f aca="true" t="shared" si="3" ref="E37:F40">E38</f>
        <v>69894.64</v>
      </c>
      <c r="F37" s="130">
        <f t="shared" si="3"/>
        <v>69894.64</v>
      </c>
    </row>
    <row r="38" spans="1:6" ht="36">
      <c r="A38" s="211" t="s">
        <v>207</v>
      </c>
      <c r="B38" s="119" t="s">
        <v>65</v>
      </c>
      <c r="C38" s="119" t="s">
        <v>113</v>
      </c>
      <c r="D38" s="62"/>
      <c r="E38" s="123">
        <f t="shared" si="3"/>
        <v>69894.64</v>
      </c>
      <c r="F38" s="123">
        <f t="shared" si="3"/>
        <v>69894.64</v>
      </c>
    </row>
    <row r="39" spans="1:6" ht="36">
      <c r="A39" s="211" t="s">
        <v>207</v>
      </c>
      <c r="B39" s="146" t="s">
        <v>65</v>
      </c>
      <c r="C39" s="146" t="s">
        <v>169</v>
      </c>
      <c r="D39" s="147"/>
      <c r="E39" s="130">
        <f t="shared" si="3"/>
        <v>69894.64</v>
      </c>
      <c r="F39" s="130">
        <f t="shared" si="3"/>
        <v>69894.64</v>
      </c>
    </row>
    <row r="40" spans="1:6" ht="36">
      <c r="A40" s="211" t="s">
        <v>207</v>
      </c>
      <c r="B40" s="138" t="s">
        <v>65</v>
      </c>
      <c r="C40" s="138" t="s">
        <v>169</v>
      </c>
      <c r="D40" s="139" t="s">
        <v>109</v>
      </c>
      <c r="E40" s="142">
        <f t="shared" si="3"/>
        <v>69894.64</v>
      </c>
      <c r="F40" s="142">
        <f t="shared" si="3"/>
        <v>69894.64</v>
      </c>
    </row>
    <row r="41" spans="1:6" ht="36">
      <c r="A41" s="211" t="s">
        <v>207</v>
      </c>
      <c r="B41" s="65" t="s">
        <v>65</v>
      </c>
      <c r="C41" s="65" t="s">
        <v>169</v>
      </c>
      <c r="D41" s="63" t="s">
        <v>243</v>
      </c>
      <c r="E41" s="118">
        <v>69894.64</v>
      </c>
      <c r="F41" s="118">
        <v>69894.64</v>
      </c>
    </row>
    <row r="42" spans="1:6" ht="25.5">
      <c r="A42" s="259" t="s">
        <v>344</v>
      </c>
      <c r="B42" s="65" t="s">
        <v>65</v>
      </c>
      <c r="C42" s="65" t="s">
        <v>170</v>
      </c>
      <c r="D42" s="63"/>
      <c r="E42" s="118">
        <f>E43</f>
        <v>1213872</v>
      </c>
      <c r="F42" s="118">
        <f>F43</f>
        <v>1213872</v>
      </c>
    </row>
    <row r="43" spans="1:6" ht="25.5">
      <c r="A43" s="153" t="s">
        <v>319</v>
      </c>
      <c r="B43" s="65" t="s">
        <v>65</v>
      </c>
      <c r="C43" s="65" t="s">
        <v>171</v>
      </c>
      <c r="D43" s="63"/>
      <c r="E43" s="118">
        <f>E44</f>
        <v>1213872</v>
      </c>
      <c r="F43" s="118">
        <f>F44</f>
        <v>1213872</v>
      </c>
    </row>
    <row r="44" spans="1:6" ht="25.5">
      <c r="A44" s="153" t="s">
        <v>319</v>
      </c>
      <c r="B44" s="65" t="s">
        <v>65</v>
      </c>
      <c r="C44" s="65" t="s">
        <v>245</v>
      </c>
      <c r="D44" s="63"/>
      <c r="E44" s="118">
        <f>E45+E47</f>
        <v>1213872</v>
      </c>
      <c r="F44" s="118">
        <f>F45+F47</f>
        <v>1213872</v>
      </c>
    </row>
    <row r="45" spans="1:6" ht="25.5">
      <c r="A45" s="153" t="s">
        <v>319</v>
      </c>
      <c r="B45" s="138" t="s">
        <v>65</v>
      </c>
      <c r="C45" s="65" t="s">
        <v>245</v>
      </c>
      <c r="D45" s="139" t="s">
        <v>112</v>
      </c>
      <c r="E45" s="142">
        <f>E46</f>
        <v>1163872</v>
      </c>
      <c r="F45" s="142">
        <f>F46</f>
        <v>1163872</v>
      </c>
    </row>
    <row r="46" spans="1:6" ht="25.5">
      <c r="A46" s="153" t="s">
        <v>319</v>
      </c>
      <c r="B46" s="65" t="s">
        <v>65</v>
      </c>
      <c r="C46" s="65" t="s">
        <v>245</v>
      </c>
      <c r="D46" s="63" t="s">
        <v>246</v>
      </c>
      <c r="E46" s="118">
        <v>1163872</v>
      </c>
      <c r="F46" s="118">
        <v>1163872</v>
      </c>
    </row>
    <row r="47" spans="1:6" ht="25.5">
      <c r="A47" s="153" t="s">
        <v>319</v>
      </c>
      <c r="B47" s="138" t="s">
        <v>65</v>
      </c>
      <c r="C47" s="65" t="s">
        <v>245</v>
      </c>
      <c r="D47" s="139" t="s">
        <v>109</v>
      </c>
      <c r="E47" s="142">
        <f>E48</f>
        <v>50000</v>
      </c>
      <c r="F47" s="142">
        <f>F48</f>
        <v>50000</v>
      </c>
    </row>
    <row r="48" spans="1:6" ht="25.5">
      <c r="A48" s="153" t="s">
        <v>319</v>
      </c>
      <c r="B48" s="65" t="s">
        <v>65</v>
      </c>
      <c r="C48" s="65" t="s">
        <v>245</v>
      </c>
      <c r="D48" s="63" t="s">
        <v>243</v>
      </c>
      <c r="E48" s="118">
        <v>50000</v>
      </c>
      <c r="F48" s="118">
        <v>50000</v>
      </c>
    </row>
    <row r="49" spans="1:6" ht="21.75">
      <c r="A49" s="280" t="s">
        <v>345</v>
      </c>
      <c r="B49" s="66" t="s">
        <v>261</v>
      </c>
      <c r="C49" s="66"/>
      <c r="D49" s="61"/>
      <c r="E49" s="114"/>
      <c r="F49" s="114"/>
    </row>
    <row r="50" spans="1:6" ht="38.25">
      <c r="A50" s="90" t="s">
        <v>127</v>
      </c>
      <c r="B50" s="126" t="s">
        <v>261</v>
      </c>
      <c r="C50" s="146" t="s">
        <v>291</v>
      </c>
      <c r="D50" s="146" t="s">
        <v>109</v>
      </c>
      <c r="E50" s="63"/>
      <c r="F50" s="114"/>
    </row>
    <row r="51" spans="1:6" ht="38.25">
      <c r="A51" s="90" t="s">
        <v>127</v>
      </c>
      <c r="B51" s="68" t="s">
        <v>267</v>
      </c>
      <c r="C51" s="65"/>
      <c r="D51" s="65"/>
      <c r="E51" s="63"/>
      <c r="F51" s="114"/>
    </row>
    <row r="52" spans="1:6" ht="12.75">
      <c r="A52" s="263" t="s">
        <v>266</v>
      </c>
      <c r="B52" s="126" t="s">
        <v>267</v>
      </c>
      <c r="C52" s="146" t="s">
        <v>237</v>
      </c>
      <c r="D52" s="146"/>
      <c r="E52" s="63"/>
      <c r="F52" s="114"/>
    </row>
    <row r="53" spans="1:6" ht="12.75">
      <c r="A53" s="168" t="s">
        <v>185</v>
      </c>
      <c r="B53" s="122" t="s">
        <v>104</v>
      </c>
      <c r="C53" s="122"/>
      <c r="D53" s="111"/>
      <c r="E53" s="116">
        <v>4686500</v>
      </c>
      <c r="F53" s="116">
        <v>4680900</v>
      </c>
    </row>
    <row r="54" spans="1:6" ht="38.25">
      <c r="A54" s="90" t="s">
        <v>127</v>
      </c>
      <c r="B54" s="146" t="s">
        <v>104</v>
      </c>
      <c r="C54" s="146" t="s">
        <v>136</v>
      </c>
      <c r="D54" s="146"/>
      <c r="E54" s="147" t="s">
        <v>396</v>
      </c>
      <c r="F54" s="114">
        <v>4680900</v>
      </c>
    </row>
    <row r="55" spans="1:6" ht="12.75">
      <c r="A55" s="162" t="s">
        <v>292</v>
      </c>
      <c r="B55" s="146" t="s">
        <v>104</v>
      </c>
      <c r="C55" s="146" t="s">
        <v>138</v>
      </c>
      <c r="D55" s="146" t="s">
        <v>109</v>
      </c>
      <c r="E55" s="147" t="s">
        <v>395</v>
      </c>
      <c r="F55" s="130">
        <v>4080900</v>
      </c>
    </row>
    <row r="56" spans="1:6" ht="12.75">
      <c r="A56" s="169" t="s">
        <v>252</v>
      </c>
      <c r="B56" s="146" t="s">
        <v>104</v>
      </c>
      <c r="C56" s="146" t="s">
        <v>251</v>
      </c>
      <c r="D56" s="146" t="s">
        <v>109</v>
      </c>
      <c r="E56" s="147" t="s">
        <v>395</v>
      </c>
      <c r="F56" s="130">
        <f>F57</f>
        <v>4080900</v>
      </c>
    </row>
    <row r="57" spans="1:6" ht="12.75">
      <c r="A57" s="169" t="s">
        <v>252</v>
      </c>
      <c r="B57" s="138" t="s">
        <v>104</v>
      </c>
      <c r="C57" s="138" t="s">
        <v>251</v>
      </c>
      <c r="D57" s="138" t="s">
        <v>243</v>
      </c>
      <c r="E57" s="139" t="s">
        <v>395</v>
      </c>
      <c r="F57" s="130">
        <v>4080900</v>
      </c>
    </row>
    <row r="58" spans="1:6" ht="12.75">
      <c r="A58" s="169" t="s">
        <v>252</v>
      </c>
      <c r="B58" s="146" t="s">
        <v>104</v>
      </c>
      <c r="C58" s="146" t="s">
        <v>251</v>
      </c>
      <c r="D58" s="146" t="s">
        <v>243</v>
      </c>
      <c r="E58" s="147" t="s">
        <v>395</v>
      </c>
      <c r="F58" s="130">
        <v>4080900</v>
      </c>
    </row>
    <row r="59" spans="1:6" ht="12.75">
      <c r="A59" s="262" t="s">
        <v>293</v>
      </c>
      <c r="B59" s="146" t="s">
        <v>104</v>
      </c>
      <c r="C59" s="146"/>
      <c r="D59" s="146"/>
      <c r="E59" s="147"/>
      <c r="F59" s="142"/>
    </row>
    <row r="60" spans="1:6" ht="12.75">
      <c r="A60" s="179" t="s">
        <v>176</v>
      </c>
      <c r="B60" s="138" t="s">
        <v>104</v>
      </c>
      <c r="C60" s="138" t="s">
        <v>138</v>
      </c>
      <c r="D60" s="138" t="s">
        <v>109</v>
      </c>
      <c r="E60" s="139"/>
      <c r="F60" s="130"/>
    </row>
    <row r="61" spans="1:6" ht="12.75">
      <c r="A61" s="179" t="s">
        <v>176</v>
      </c>
      <c r="B61" s="146" t="s">
        <v>104</v>
      </c>
      <c r="C61" s="146" t="s">
        <v>229</v>
      </c>
      <c r="D61" s="146" t="s">
        <v>243</v>
      </c>
      <c r="E61" s="130" t="str">
        <f>E62</f>
        <v>600000,0</v>
      </c>
      <c r="F61" s="130">
        <f>F62</f>
        <v>600000</v>
      </c>
    </row>
    <row r="62" spans="1:6" ht="12.75">
      <c r="A62" s="169" t="s">
        <v>176</v>
      </c>
      <c r="B62" s="146" t="s">
        <v>104</v>
      </c>
      <c r="C62" s="146" t="s">
        <v>229</v>
      </c>
      <c r="D62" s="146" t="s">
        <v>243</v>
      </c>
      <c r="E62" s="147" t="s">
        <v>394</v>
      </c>
      <c r="F62" s="142">
        <f>F63</f>
        <v>600000</v>
      </c>
    </row>
    <row r="63" spans="1:6" ht="12.75">
      <c r="A63" s="169" t="s">
        <v>176</v>
      </c>
      <c r="B63" s="138" t="s">
        <v>104</v>
      </c>
      <c r="C63" s="138" t="s">
        <v>229</v>
      </c>
      <c r="D63" s="138" t="s">
        <v>243</v>
      </c>
      <c r="E63" s="139" t="s">
        <v>394</v>
      </c>
      <c r="F63" s="130">
        <v>600000</v>
      </c>
    </row>
    <row r="64" spans="1:6" ht="12.75">
      <c r="A64" s="169" t="s">
        <v>176</v>
      </c>
      <c r="B64" s="146" t="s">
        <v>104</v>
      </c>
      <c r="C64" s="146" t="s">
        <v>229</v>
      </c>
      <c r="D64" s="146" t="s">
        <v>243</v>
      </c>
      <c r="E64" s="147" t="s">
        <v>393</v>
      </c>
      <c r="F64" s="130">
        <v>600000</v>
      </c>
    </row>
    <row r="65" spans="1:6" ht="12.75">
      <c r="A65" s="163" t="s">
        <v>177</v>
      </c>
      <c r="B65" s="146" t="s">
        <v>104</v>
      </c>
      <c r="C65" s="146" t="s">
        <v>230</v>
      </c>
      <c r="D65" s="146" t="s">
        <v>109</v>
      </c>
      <c r="E65" s="147"/>
      <c r="F65" s="142">
        <f>F66</f>
        <v>0</v>
      </c>
    </row>
    <row r="66" spans="1:6" ht="12.75">
      <c r="A66" s="179" t="s">
        <v>294</v>
      </c>
      <c r="B66" s="138" t="s">
        <v>104</v>
      </c>
      <c r="C66" s="138" t="s">
        <v>230</v>
      </c>
      <c r="D66" s="138" t="s">
        <v>243</v>
      </c>
      <c r="E66" s="139"/>
      <c r="F66" s="130"/>
    </row>
    <row r="67" spans="1:6" ht="12.75">
      <c r="A67" s="179"/>
      <c r="B67" s="146"/>
      <c r="C67" s="146"/>
      <c r="D67" s="146"/>
      <c r="E67" s="147"/>
      <c r="F67" s="130">
        <f>F68</f>
        <v>0</v>
      </c>
    </row>
    <row r="68" spans="1:6" ht="12.75">
      <c r="A68" s="159" t="s">
        <v>33</v>
      </c>
      <c r="B68" s="122" t="s">
        <v>27</v>
      </c>
      <c r="C68" s="156">
        <v>8510000</v>
      </c>
      <c r="D68" s="156"/>
      <c r="E68" s="122"/>
      <c r="F68" s="154">
        <f>F70</f>
        <v>0</v>
      </c>
    </row>
    <row r="69" spans="1:6" ht="25.5">
      <c r="A69" s="91" t="s">
        <v>295</v>
      </c>
      <c r="B69" s="119" t="s">
        <v>27</v>
      </c>
      <c r="C69" s="266">
        <v>8518104</v>
      </c>
      <c r="D69" s="266">
        <v>240</v>
      </c>
      <c r="E69" s="264"/>
      <c r="F69" s="265"/>
    </row>
    <row r="70" spans="1:6" ht="25.5">
      <c r="A70" s="91" t="s">
        <v>295</v>
      </c>
      <c r="B70" s="119" t="s">
        <v>27</v>
      </c>
      <c r="C70" s="266">
        <v>8518104</v>
      </c>
      <c r="D70" s="266">
        <v>244</v>
      </c>
      <c r="E70" s="146"/>
      <c r="F70" s="187">
        <v>0</v>
      </c>
    </row>
    <row r="71" spans="1:6" ht="12.75">
      <c r="A71" s="53" t="s">
        <v>116</v>
      </c>
      <c r="B71" s="66" t="s">
        <v>18</v>
      </c>
      <c r="C71" s="157"/>
      <c r="D71" s="61"/>
      <c r="E71" s="124">
        <f>E72+E94</f>
        <v>15465332</v>
      </c>
      <c r="F71" s="124">
        <f>F72+F94</f>
        <v>15465332</v>
      </c>
    </row>
    <row r="72" spans="1:6" ht="12.75">
      <c r="A72" s="159" t="s">
        <v>186</v>
      </c>
      <c r="B72" s="122" t="s">
        <v>18</v>
      </c>
      <c r="C72" s="156"/>
      <c r="D72" s="111"/>
      <c r="E72" s="154">
        <f>E73</f>
        <v>13465332</v>
      </c>
      <c r="F72" s="154">
        <f>F73</f>
        <v>13465332</v>
      </c>
    </row>
    <row r="73" spans="1:6" ht="38.25">
      <c r="A73" s="90" t="s">
        <v>127</v>
      </c>
      <c r="B73" s="126" t="s">
        <v>18</v>
      </c>
      <c r="C73" s="146" t="s">
        <v>18</v>
      </c>
      <c r="D73" s="146"/>
      <c r="E73" s="130">
        <f>E74</f>
        <v>13465332</v>
      </c>
      <c r="F73" s="130">
        <f>F74</f>
        <v>13465332</v>
      </c>
    </row>
    <row r="74" spans="1:6" ht="25.5">
      <c r="A74" s="161" t="s">
        <v>499</v>
      </c>
      <c r="B74" s="68" t="s">
        <v>18</v>
      </c>
      <c r="C74" s="65" t="s">
        <v>18</v>
      </c>
      <c r="D74" s="65" t="s">
        <v>109</v>
      </c>
      <c r="E74" s="118">
        <f>E75+E78+E81+E84</f>
        <v>13465332</v>
      </c>
      <c r="F74" s="118">
        <f>F75+F78+F81+F84</f>
        <v>13465332</v>
      </c>
    </row>
    <row r="75" spans="1:6" ht="12.75">
      <c r="A75" s="161" t="s">
        <v>256</v>
      </c>
      <c r="B75" s="65" t="s">
        <v>18</v>
      </c>
      <c r="C75" s="65" t="s">
        <v>231</v>
      </c>
      <c r="D75" s="65" t="s">
        <v>243</v>
      </c>
      <c r="E75" s="118">
        <f>E76</f>
        <v>6000000</v>
      </c>
      <c r="F75" s="118">
        <f>F76</f>
        <v>6000000</v>
      </c>
    </row>
    <row r="76" spans="1:6" ht="12.75">
      <c r="A76" s="161" t="s">
        <v>256</v>
      </c>
      <c r="B76" s="137" t="s">
        <v>18</v>
      </c>
      <c r="C76" s="65" t="s">
        <v>231</v>
      </c>
      <c r="D76" s="65" t="s">
        <v>243</v>
      </c>
      <c r="E76" s="142">
        <f>E77</f>
        <v>6000000</v>
      </c>
      <c r="F76" s="142">
        <f>F77</f>
        <v>6000000</v>
      </c>
    </row>
    <row r="77" spans="1:6" ht="12.75">
      <c r="A77" s="161" t="s">
        <v>256</v>
      </c>
      <c r="B77" s="68" t="s">
        <v>18</v>
      </c>
      <c r="C77" s="65" t="s">
        <v>231</v>
      </c>
      <c r="D77" s="65" t="s">
        <v>243</v>
      </c>
      <c r="E77" s="118">
        <v>6000000</v>
      </c>
      <c r="F77" s="118">
        <v>6000000</v>
      </c>
    </row>
    <row r="78" spans="1:6" ht="12.75">
      <c r="A78" s="271" t="s">
        <v>296</v>
      </c>
      <c r="B78" s="137" t="s">
        <v>18</v>
      </c>
      <c r="C78" s="137" t="s">
        <v>232</v>
      </c>
      <c r="D78" s="137" t="s">
        <v>109</v>
      </c>
      <c r="E78" s="142">
        <f>E79</f>
        <v>700000</v>
      </c>
      <c r="F78" s="142">
        <f>F79</f>
        <v>700000</v>
      </c>
    </row>
    <row r="79" spans="1:6" ht="12.75">
      <c r="A79" s="272" t="s">
        <v>258</v>
      </c>
      <c r="B79" s="134" t="s">
        <v>18</v>
      </c>
      <c r="C79" s="134" t="s">
        <v>232</v>
      </c>
      <c r="D79" s="134" t="s">
        <v>243</v>
      </c>
      <c r="E79" s="123">
        <f>E80</f>
        <v>700000</v>
      </c>
      <c r="F79" s="123">
        <f>F80</f>
        <v>700000</v>
      </c>
    </row>
    <row r="80" spans="1:6" ht="12.75">
      <c r="A80" s="272" t="s">
        <v>258</v>
      </c>
      <c r="B80" s="68" t="s">
        <v>18</v>
      </c>
      <c r="C80" s="68" t="s">
        <v>232</v>
      </c>
      <c r="D80" s="68" t="s">
        <v>243</v>
      </c>
      <c r="E80" s="118">
        <v>700000</v>
      </c>
      <c r="F80" s="118">
        <v>700000</v>
      </c>
    </row>
    <row r="81" spans="1:6" ht="12.75">
      <c r="A81" s="267" t="s">
        <v>297</v>
      </c>
      <c r="B81" s="268" t="s">
        <v>18</v>
      </c>
      <c r="C81" s="268" t="s">
        <v>233</v>
      </c>
      <c r="D81" s="268" t="s">
        <v>109</v>
      </c>
      <c r="E81" s="270">
        <f>E82</f>
        <v>600000</v>
      </c>
      <c r="F81" s="270">
        <f>F82</f>
        <v>600000</v>
      </c>
    </row>
    <row r="82" spans="1:6" ht="12.75">
      <c r="A82" s="272" t="s">
        <v>259</v>
      </c>
      <c r="B82" s="134" t="s">
        <v>18</v>
      </c>
      <c r="C82" s="134" t="s">
        <v>233</v>
      </c>
      <c r="D82" s="134" t="s">
        <v>243</v>
      </c>
      <c r="E82" s="123">
        <f>E83</f>
        <v>600000</v>
      </c>
      <c r="F82" s="123">
        <f>F83</f>
        <v>600000</v>
      </c>
    </row>
    <row r="83" spans="1:6" ht="12.75">
      <c r="A83" s="272" t="s">
        <v>259</v>
      </c>
      <c r="B83" s="68" t="s">
        <v>18</v>
      </c>
      <c r="C83" s="68" t="s">
        <v>233</v>
      </c>
      <c r="D83" s="68" t="s">
        <v>243</v>
      </c>
      <c r="E83" s="118">
        <v>600000</v>
      </c>
      <c r="F83" s="118">
        <v>600000</v>
      </c>
    </row>
    <row r="84" spans="1:6" ht="12.75">
      <c r="A84" s="267" t="s">
        <v>298</v>
      </c>
      <c r="B84" s="268" t="s">
        <v>18</v>
      </c>
      <c r="C84" s="268" t="s">
        <v>234</v>
      </c>
      <c r="D84" s="268" t="s">
        <v>109</v>
      </c>
      <c r="E84" s="270">
        <f>E85</f>
        <v>6165332</v>
      </c>
      <c r="F84" s="270">
        <f>F85</f>
        <v>6165332</v>
      </c>
    </row>
    <row r="85" spans="1:6" ht="12.75">
      <c r="A85" s="272" t="s">
        <v>298</v>
      </c>
      <c r="B85" s="134" t="s">
        <v>18</v>
      </c>
      <c r="C85" s="134" t="s">
        <v>234</v>
      </c>
      <c r="D85" s="134" t="s">
        <v>243</v>
      </c>
      <c r="E85" s="123">
        <f>E86</f>
        <v>6165332</v>
      </c>
      <c r="F85" s="123">
        <f>F86</f>
        <v>6165332</v>
      </c>
    </row>
    <row r="86" spans="1:6" ht="12.75">
      <c r="A86" s="57" t="s">
        <v>298</v>
      </c>
      <c r="B86" s="68" t="s">
        <v>18</v>
      </c>
      <c r="C86" s="68" t="s">
        <v>180</v>
      </c>
      <c r="D86" s="68" t="s">
        <v>243</v>
      </c>
      <c r="E86" s="118">
        <v>6165332</v>
      </c>
      <c r="F86" s="118">
        <v>6165332</v>
      </c>
    </row>
    <row r="87" spans="1:6" ht="12.75">
      <c r="A87" s="276" t="s">
        <v>299</v>
      </c>
      <c r="B87" s="281" t="s">
        <v>175</v>
      </c>
      <c r="C87" s="282" t="s">
        <v>237</v>
      </c>
      <c r="D87" s="282"/>
      <c r="E87" s="167">
        <f>E88+E91+E94</f>
        <v>2000000</v>
      </c>
      <c r="F87" s="167">
        <f>F88+F91+F94</f>
        <v>2000000</v>
      </c>
    </row>
    <row r="88" spans="1:6" ht="12.75">
      <c r="A88" s="161" t="s">
        <v>211</v>
      </c>
      <c r="B88" s="126" t="s">
        <v>175</v>
      </c>
      <c r="C88" s="127" t="s">
        <v>235</v>
      </c>
      <c r="D88" s="127"/>
      <c r="E88" s="131">
        <f>E89</f>
        <v>0</v>
      </c>
      <c r="F88" s="131">
        <f>F89</f>
        <v>0</v>
      </c>
    </row>
    <row r="89" spans="1:6" ht="12.75">
      <c r="A89" s="161" t="s">
        <v>211</v>
      </c>
      <c r="B89" s="134" t="s">
        <v>175</v>
      </c>
      <c r="C89" s="160" t="s">
        <v>235</v>
      </c>
      <c r="D89" s="160"/>
      <c r="E89" s="135">
        <f>E90</f>
        <v>0</v>
      </c>
      <c r="F89" s="135">
        <f>F90</f>
        <v>0</v>
      </c>
    </row>
    <row r="90" spans="1:6" ht="12.75">
      <c r="A90" s="57" t="s">
        <v>212</v>
      </c>
      <c r="B90" s="68" t="s">
        <v>175</v>
      </c>
      <c r="C90" s="68" t="s">
        <v>300</v>
      </c>
      <c r="D90" s="68"/>
      <c r="E90" s="125">
        <v>0</v>
      </c>
      <c r="F90" s="125">
        <v>0</v>
      </c>
    </row>
    <row r="91" spans="1:6" ht="12.75">
      <c r="A91" s="57" t="s">
        <v>212</v>
      </c>
      <c r="B91" s="68" t="s">
        <v>175</v>
      </c>
      <c r="C91" s="68" t="s">
        <v>300</v>
      </c>
      <c r="D91" s="68"/>
      <c r="E91" s="125">
        <f>E92</f>
        <v>0</v>
      </c>
      <c r="F91" s="125">
        <f>F92</f>
        <v>0</v>
      </c>
    </row>
    <row r="92" spans="1:6" ht="12.75">
      <c r="A92" s="57" t="s">
        <v>212</v>
      </c>
      <c r="B92" s="137" t="s">
        <v>175</v>
      </c>
      <c r="C92" s="137" t="s">
        <v>300</v>
      </c>
      <c r="D92" s="137"/>
      <c r="E92" s="140">
        <f>E93</f>
        <v>0</v>
      </c>
      <c r="F92" s="140">
        <f>F93</f>
        <v>0</v>
      </c>
    </row>
    <row r="93" spans="1:6" ht="12.75">
      <c r="A93" s="57" t="s">
        <v>213</v>
      </c>
      <c r="B93" s="68" t="s">
        <v>175</v>
      </c>
      <c r="C93" s="68" t="s">
        <v>238</v>
      </c>
      <c r="D93" s="68"/>
      <c r="E93" s="125">
        <v>0</v>
      </c>
      <c r="F93" s="125">
        <v>0</v>
      </c>
    </row>
    <row r="94" spans="1:6" ht="12.75">
      <c r="A94" s="57" t="s">
        <v>213</v>
      </c>
      <c r="B94" s="68" t="s">
        <v>175</v>
      </c>
      <c r="C94" s="68" t="s">
        <v>238</v>
      </c>
      <c r="D94" s="68" t="s">
        <v>109</v>
      </c>
      <c r="E94" s="125">
        <f>E95</f>
        <v>2000000</v>
      </c>
      <c r="F94" s="125">
        <f>F95</f>
        <v>2000000</v>
      </c>
    </row>
    <row r="95" spans="1:6" ht="12.75">
      <c r="A95" s="57" t="s">
        <v>213</v>
      </c>
      <c r="B95" s="137" t="s">
        <v>175</v>
      </c>
      <c r="C95" s="137" t="s">
        <v>238</v>
      </c>
      <c r="D95" s="137" t="s">
        <v>243</v>
      </c>
      <c r="E95" s="140">
        <f>E96</f>
        <v>2000000</v>
      </c>
      <c r="F95" s="140">
        <f>F96</f>
        <v>2000000</v>
      </c>
    </row>
    <row r="96" spans="1:6" ht="12.75">
      <c r="A96" s="57" t="s">
        <v>213</v>
      </c>
      <c r="B96" s="68" t="s">
        <v>175</v>
      </c>
      <c r="C96" s="68" t="s">
        <v>238</v>
      </c>
      <c r="D96" s="68" t="s">
        <v>243</v>
      </c>
      <c r="E96" s="125">
        <v>2000000</v>
      </c>
      <c r="F96" s="125">
        <v>2000000</v>
      </c>
    </row>
    <row r="97" spans="1:6" ht="12.75">
      <c r="A97" s="57"/>
      <c r="B97" s="68"/>
      <c r="C97" s="68"/>
      <c r="D97" s="60"/>
      <c r="E97" s="125"/>
      <c r="F97" s="125"/>
    </row>
    <row r="98" spans="1:6" ht="12.75">
      <c r="A98" s="84" t="s">
        <v>194</v>
      </c>
      <c r="B98" s="67" t="s">
        <v>11</v>
      </c>
      <c r="C98" s="67"/>
      <c r="D98" s="164"/>
      <c r="E98" s="121">
        <v>13229995</v>
      </c>
      <c r="F98" s="121">
        <f>F99</f>
        <v>13229995</v>
      </c>
    </row>
    <row r="99" spans="1:6" ht="12.75">
      <c r="A99" s="159" t="s">
        <v>197</v>
      </c>
      <c r="B99" s="110" t="s">
        <v>11</v>
      </c>
      <c r="C99" s="110"/>
      <c r="D99" s="110"/>
      <c r="E99" s="165" t="s">
        <v>347</v>
      </c>
      <c r="F99" s="166">
        <f>F100</f>
        <v>13229995</v>
      </c>
    </row>
    <row r="100" spans="1:6" ht="25.5">
      <c r="A100" s="82" t="s">
        <v>500</v>
      </c>
      <c r="B100" s="68" t="s">
        <v>11</v>
      </c>
      <c r="C100" s="68" t="s">
        <v>117</v>
      </c>
      <c r="D100" s="68"/>
      <c r="E100" s="131">
        <f>E101+E106+E109</f>
        <v>13229995</v>
      </c>
      <c r="F100" s="131">
        <f>F101+F106+F109</f>
        <v>13229995</v>
      </c>
    </row>
    <row r="101" spans="1:6" ht="12.75">
      <c r="A101" s="171" t="s">
        <v>301</v>
      </c>
      <c r="B101" s="68" t="s">
        <v>11</v>
      </c>
      <c r="C101" s="68" t="s">
        <v>172</v>
      </c>
      <c r="D101" s="68"/>
      <c r="E101" s="131">
        <v>4474995</v>
      </c>
      <c r="F101" s="131">
        <v>4474995</v>
      </c>
    </row>
    <row r="102" spans="1:6" ht="25.5">
      <c r="A102" s="171" t="s">
        <v>302</v>
      </c>
      <c r="B102" s="68" t="s">
        <v>11</v>
      </c>
      <c r="C102" s="68" t="s">
        <v>118</v>
      </c>
      <c r="D102" s="68" t="s">
        <v>168</v>
      </c>
      <c r="E102" s="131">
        <f>E103</f>
        <v>4474995</v>
      </c>
      <c r="F102" s="131">
        <f>F103</f>
        <v>4474995</v>
      </c>
    </row>
    <row r="103" spans="1:6" ht="25.5">
      <c r="A103" s="171" t="s">
        <v>302</v>
      </c>
      <c r="B103" s="137" t="s">
        <v>11</v>
      </c>
      <c r="C103" s="137" t="s">
        <v>118</v>
      </c>
      <c r="D103" s="137" t="s">
        <v>119</v>
      </c>
      <c r="E103" s="140">
        <f>E104</f>
        <v>4474995</v>
      </c>
      <c r="F103" s="140">
        <f>F104</f>
        <v>4474995</v>
      </c>
    </row>
    <row r="104" spans="1:6" ht="25.5">
      <c r="A104" s="171" t="s">
        <v>302</v>
      </c>
      <c r="B104" s="68" t="s">
        <v>11</v>
      </c>
      <c r="C104" s="68" t="s">
        <v>118</v>
      </c>
      <c r="D104" s="68" t="s">
        <v>119</v>
      </c>
      <c r="E104" s="131">
        <v>4474995</v>
      </c>
      <c r="F104" s="131">
        <v>4474995</v>
      </c>
    </row>
    <row r="105" spans="1:6" ht="25.5">
      <c r="A105" s="171" t="s">
        <v>303</v>
      </c>
      <c r="B105" s="68" t="s">
        <v>11</v>
      </c>
      <c r="C105" s="68" t="s">
        <v>120</v>
      </c>
      <c r="D105" s="68"/>
      <c r="E105" s="131">
        <v>7455000</v>
      </c>
      <c r="F105" s="131">
        <v>7455000</v>
      </c>
    </row>
    <row r="106" spans="1:6" ht="25.5">
      <c r="A106" s="171" t="s">
        <v>304</v>
      </c>
      <c r="B106" s="68" t="s">
        <v>11</v>
      </c>
      <c r="C106" s="68" t="s">
        <v>121</v>
      </c>
      <c r="D106" s="68" t="s">
        <v>168</v>
      </c>
      <c r="E106" s="131">
        <f>E107</f>
        <v>7455000</v>
      </c>
      <c r="F106" s="131">
        <f>F107</f>
        <v>7455000</v>
      </c>
    </row>
    <row r="107" spans="1:6" ht="25.5">
      <c r="A107" s="171" t="s">
        <v>304</v>
      </c>
      <c r="B107" s="68" t="s">
        <v>11</v>
      </c>
      <c r="C107" s="137" t="s">
        <v>121</v>
      </c>
      <c r="D107" s="137" t="s">
        <v>119</v>
      </c>
      <c r="E107" s="140">
        <f>E108</f>
        <v>7455000</v>
      </c>
      <c r="F107" s="140">
        <f>F108</f>
        <v>7455000</v>
      </c>
    </row>
    <row r="108" spans="1:6" ht="25.5">
      <c r="A108" s="171" t="s">
        <v>304</v>
      </c>
      <c r="B108" s="68" t="s">
        <v>11</v>
      </c>
      <c r="C108" s="68" t="s">
        <v>121</v>
      </c>
      <c r="D108" s="68" t="s">
        <v>119</v>
      </c>
      <c r="E108" s="131">
        <v>7455000</v>
      </c>
      <c r="F108" s="131">
        <v>7455000</v>
      </c>
    </row>
    <row r="109" spans="1:6" ht="21.75">
      <c r="A109" s="273" t="s">
        <v>182</v>
      </c>
      <c r="B109" s="68" t="s">
        <v>11</v>
      </c>
      <c r="C109" s="126" t="s">
        <v>240</v>
      </c>
      <c r="D109" s="126" t="s">
        <v>109</v>
      </c>
      <c r="E109" s="131" t="str">
        <f aca="true" t="shared" si="4" ref="E109:F111">E110</f>
        <v>1300000,0</v>
      </c>
      <c r="F109" s="131" t="str">
        <f t="shared" si="4"/>
        <v>1300000,0</v>
      </c>
    </row>
    <row r="110" spans="1:6" ht="12.75">
      <c r="A110" s="57" t="s">
        <v>305</v>
      </c>
      <c r="B110" s="68" t="s">
        <v>11</v>
      </c>
      <c r="C110" s="126" t="s">
        <v>240</v>
      </c>
      <c r="D110" s="126" t="s">
        <v>243</v>
      </c>
      <c r="E110" s="131" t="str">
        <f t="shared" si="4"/>
        <v>1300000,0</v>
      </c>
      <c r="F110" s="131" t="str">
        <f t="shared" si="4"/>
        <v>1300000,0</v>
      </c>
    </row>
    <row r="111" spans="1:6" ht="12.75">
      <c r="A111" s="57" t="s">
        <v>305</v>
      </c>
      <c r="B111" s="68" t="s">
        <v>11</v>
      </c>
      <c r="C111" s="126" t="s">
        <v>240</v>
      </c>
      <c r="D111" s="126" t="s">
        <v>243</v>
      </c>
      <c r="E111" s="140" t="str">
        <f t="shared" si="4"/>
        <v>1300000,0</v>
      </c>
      <c r="F111" s="140" t="str">
        <f t="shared" si="4"/>
        <v>1300000,0</v>
      </c>
    </row>
    <row r="112" spans="1:6" ht="12.75">
      <c r="A112" s="57" t="s">
        <v>305</v>
      </c>
      <c r="B112" s="68" t="s">
        <v>11</v>
      </c>
      <c r="C112" s="68" t="s">
        <v>240</v>
      </c>
      <c r="D112" s="68" t="s">
        <v>243</v>
      </c>
      <c r="E112" s="131" t="s">
        <v>139</v>
      </c>
      <c r="F112" s="131" t="s">
        <v>139</v>
      </c>
    </row>
    <row r="113" spans="1:6" ht="12.75">
      <c r="A113" s="184" t="s">
        <v>195</v>
      </c>
      <c r="B113" s="68"/>
      <c r="C113" s="68"/>
      <c r="D113" s="60"/>
      <c r="E113" s="131"/>
      <c r="F113" s="131"/>
    </row>
    <row r="114" spans="1:6" ht="12.75">
      <c r="A114" s="183" t="s">
        <v>198</v>
      </c>
      <c r="B114" s="122" t="s">
        <v>183</v>
      </c>
      <c r="C114" s="119" t="s">
        <v>113</v>
      </c>
      <c r="D114" s="119"/>
      <c r="E114" s="122"/>
      <c r="F114" s="166"/>
    </row>
    <row r="115" spans="1:6" ht="12.75">
      <c r="A115" s="136"/>
      <c r="B115" s="119" t="s">
        <v>183</v>
      </c>
      <c r="C115" s="119" t="s">
        <v>113</v>
      </c>
      <c r="D115" s="119"/>
      <c r="E115" s="62"/>
      <c r="F115" s="131"/>
    </row>
    <row r="116" spans="1:6" ht="38.25">
      <c r="A116" s="90" t="s">
        <v>218</v>
      </c>
      <c r="B116" s="146" t="s">
        <v>183</v>
      </c>
      <c r="C116" s="146" t="s">
        <v>184</v>
      </c>
      <c r="D116" s="146"/>
      <c r="E116" s="146"/>
      <c r="F116" s="131"/>
    </row>
    <row r="117" spans="1:6" ht="15.75">
      <c r="A117" s="185" t="s">
        <v>196</v>
      </c>
      <c r="B117" s="173"/>
      <c r="C117" s="164"/>
      <c r="D117" s="164"/>
      <c r="E117" s="167" t="str">
        <f>E118</f>
        <v>10270000,0</v>
      </c>
      <c r="F117" s="167">
        <f>F118</f>
        <v>10270000</v>
      </c>
    </row>
    <row r="118" spans="1:6" ht="12.75">
      <c r="A118" s="159" t="s">
        <v>123</v>
      </c>
      <c r="B118" s="122" t="s">
        <v>64</v>
      </c>
      <c r="C118" s="122"/>
      <c r="D118" s="122"/>
      <c r="E118" s="122" t="s">
        <v>346</v>
      </c>
      <c r="F118" s="154">
        <f>F120+F124+F126</f>
        <v>10270000</v>
      </c>
    </row>
    <row r="119" spans="1:6" ht="38.25">
      <c r="A119" s="152" t="s">
        <v>493</v>
      </c>
      <c r="B119" s="65" t="s">
        <v>64</v>
      </c>
      <c r="C119" s="65" t="s">
        <v>124</v>
      </c>
      <c r="D119" s="65"/>
      <c r="E119" s="118">
        <f>E121+E126</f>
        <v>9470000</v>
      </c>
      <c r="F119" s="118">
        <f>F121+F126</f>
        <v>9470000</v>
      </c>
    </row>
    <row r="120" spans="1:6" ht="12.75">
      <c r="A120" s="152" t="s">
        <v>306</v>
      </c>
      <c r="B120" s="65" t="s">
        <v>64</v>
      </c>
      <c r="C120" s="65" t="s">
        <v>173</v>
      </c>
      <c r="D120" s="65"/>
      <c r="E120" s="118">
        <f aca="true" t="shared" si="5" ref="E120:F122">E121</f>
        <v>8970000</v>
      </c>
      <c r="F120" s="118">
        <f t="shared" si="5"/>
        <v>8970000</v>
      </c>
    </row>
    <row r="121" spans="1:6" ht="25.5">
      <c r="A121" s="152" t="s">
        <v>307</v>
      </c>
      <c r="B121" s="65" t="s">
        <v>64</v>
      </c>
      <c r="C121" s="65" t="s">
        <v>174</v>
      </c>
      <c r="D121" s="65" t="s">
        <v>168</v>
      </c>
      <c r="E121" s="118">
        <f t="shared" si="5"/>
        <v>8970000</v>
      </c>
      <c r="F121" s="118">
        <f t="shared" si="5"/>
        <v>8970000</v>
      </c>
    </row>
    <row r="122" spans="1:6" ht="25.5">
      <c r="A122" s="152" t="s">
        <v>307</v>
      </c>
      <c r="B122" s="138" t="s">
        <v>64</v>
      </c>
      <c r="C122" s="138" t="s">
        <v>174</v>
      </c>
      <c r="D122" s="138" t="s">
        <v>342</v>
      </c>
      <c r="E122" s="142">
        <f t="shared" si="5"/>
        <v>8970000</v>
      </c>
      <c r="F122" s="142">
        <f t="shared" si="5"/>
        <v>8970000</v>
      </c>
    </row>
    <row r="123" spans="1:6" ht="25.5">
      <c r="A123" s="152" t="s">
        <v>307</v>
      </c>
      <c r="B123" s="65" t="s">
        <v>64</v>
      </c>
      <c r="C123" s="65" t="s">
        <v>174</v>
      </c>
      <c r="D123" s="65" t="s">
        <v>342</v>
      </c>
      <c r="E123" s="118">
        <v>8970000</v>
      </c>
      <c r="F123" s="118">
        <v>8970000</v>
      </c>
    </row>
    <row r="124" spans="1:6" ht="12.75">
      <c r="A124" s="152" t="s">
        <v>308</v>
      </c>
      <c r="B124" s="65" t="s">
        <v>64</v>
      </c>
      <c r="C124" s="146"/>
      <c r="D124" s="146" t="s">
        <v>125</v>
      </c>
      <c r="E124" s="118">
        <f aca="true" t="shared" si="6" ref="E124:F126">E125</f>
        <v>800000</v>
      </c>
      <c r="F124" s="118">
        <f t="shared" si="6"/>
        <v>800000</v>
      </c>
    </row>
    <row r="125" spans="1:6" ht="25.5">
      <c r="A125" s="152" t="s">
        <v>309</v>
      </c>
      <c r="B125" s="65" t="s">
        <v>64</v>
      </c>
      <c r="C125" s="146" t="s">
        <v>276</v>
      </c>
      <c r="D125" s="146" t="s">
        <v>342</v>
      </c>
      <c r="E125" s="118">
        <v>800000</v>
      </c>
      <c r="F125" s="118">
        <v>800000</v>
      </c>
    </row>
    <row r="126" spans="1:6" ht="12.75">
      <c r="A126" s="179" t="s">
        <v>310</v>
      </c>
      <c r="B126" s="138" t="s">
        <v>64</v>
      </c>
      <c r="C126" s="138" t="s">
        <v>241</v>
      </c>
      <c r="D126" s="138" t="s">
        <v>109</v>
      </c>
      <c r="E126" s="142">
        <f t="shared" si="6"/>
        <v>500000</v>
      </c>
      <c r="F126" s="142">
        <f t="shared" si="6"/>
        <v>500000</v>
      </c>
    </row>
    <row r="127" spans="1:6" ht="12.75">
      <c r="A127" s="57" t="s">
        <v>310</v>
      </c>
      <c r="B127" s="65" t="s">
        <v>64</v>
      </c>
      <c r="C127" s="65" t="s">
        <v>241</v>
      </c>
      <c r="D127" s="65" t="s">
        <v>243</v>
      </c>
      <c r="E127" s="118">
        <v>500000</v>
      </c>
      <c r="F127" s="118">
        <v>500000</v>
      </c>
    </row>
    <row r="128" spans="1:6" ht="12.75">
      <c r="A128" s="32" t="s">
        <v>50</v>
      </c>
      <c r="B128" s="65"/>
      <c r="C128" s="64"/>
      <c r="D128" s="66"/>
      <c r="E128" s="124">
        <f>E11+E17+E23+E31+E36+E53+E71+E98+E118</f>
        <v>58042935.64</v>
      </c>
      <c r="F128" s="124">
        <f>F11+F17+F23+F31+F36+F53+F71+F98+F117</f>
        <v>58037335.64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4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72.8515625" style="0" customWidth="1"/>
    <col min="3" max="3" width="10.421875" style="0" customWidth="1"/>
    <col min="4" max="4" width="10.57421875" style="0" customWidth="1"/>
    <col min="5" max="5" width="11.7109375" style="0" customWidth="1"/>
    <col min="6" max="6" width="17.421875" style="0" customWidth="1"/>
  </cols>
  <sheetData>
    <row r="1" spans="1:20" ht="22.5" customHeight="1">
      <c r="A1" s="58"/>
      <c r="B1" s="292" t="s">
        <v>564</v>
      </c>
      <c r="C1" s="223"/>
      <c r="D1" s="224"/>
      <c r="E1" s="222"/>
      <c r="F1" s="224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2:20" ht="12.75">
      <c r="B2" s="222" t="s">
        <v>555</v>
      </c>
      <c r="C2" s="223"/>
      <c r="D2" s="224"/>
      <c r="E2" s="222"/>
      <c r="F2" s="224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2:20" ht="21.75">
      <c r="B3" s="293" t="s">
        <v>515</v>
      </c>
      <c r="C3" s="223"/>
      <c r="D3" s="223"/>
      <c r="E3" s="222"/>
      <c r="F3" s="223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2:20" ht="12.75">
      <c r="B4" s="222"/>
      <c r="C4" s="223"/>
      <c r="D4" s="223"/>
      <c r="E4" s="222"/>
      <c r="F4" s="223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</row>
    <row r="5" spans="2:20" ht="12.75">
      <c r="B5" s="226" t="s">
        <v>20</v>
      </c>
      <c r="C5" s="227" t="s">
        <v>24</v>
      </c>
      <c r="D5" s="227" t="s">
        <v>13</v>
      </c>
      <c r="E5" s="227" t="s">
        <v>22</v>
      </c>
      <c r="F5" s="227" t="s">
        <v>3</v>
      </c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</row>
    <row r="6" spans="2:20" ht="12.75">
      <c r="B6" s="226" t="s">
        <v>21</v>
      </c>
      <c r="C6" s="227" t="s">
        <v>25</v>
      </c>
      <c r="D6" s="228" t="s">
        <v>26</v>
      </c>
      <c r="E6" s="227" t="s">
        <v>23</v>
      </c>
      <c r="F6" s="229" t="s">
        <v>556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</row>
    <row r="7" spans="2:20" ht="24">
      <c r="B7" s="198" t="s">
        <v>127</v>
      </c>
      <c r="C7" s="230" t="s">
        <v>136</v>
      </c>
      <c r="D7" s="231"/>
      <c r="E7" s="230"/>
      <c r="F7" s="232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</row>
    <row r="8" spans="2:20" ht="12.75">
      <c r="B8" s="201" t="s">
        <v>348</v>
      </c>
      <c r="C8" s="233" t="s">
        <v>137</v>
      </c>
      <c r="D8" s="234"/>
      <c r="E8" s="233"/>
      <c r="F8" s="320">
        <f>F9+F13+F18+F22</f>
        <v>12661533.49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</row>
    <row r="9" spans="2:20" ht="12.75">
      <c r="B9" s="201" t="s">
        <v>256</v>
      </c>
      <c r="C9" s="233" t="s">
        <v>231</v>
      </c>
      <c r="D9" s="234"/>
      <c r="E9" s="233"/>
      <c r="F9" s="235">
        <f>F10</f>
        <v>4195584.98</v>
      </c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</row>
    <row r="10" spans="2:20" ht="12.75">
      <c r="B10" s="201" t="s">
        <v>256</v>
      </c>
      <c r="C10" s="236" t="s">
        <v>231</v>
      </c>
      <c r="D10" s="237" t="s">
        <v>109</v>
      </c>
      <c r="E10" s="236" t="s">
        <v>35</v>
      </c>
      <c r="F10" s="238">
        <f>F11</f>
        <v>4195584.98</v>
      </c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</row>
    <row r="11" spans="2:20" ht="12.75">
      <c r="B11" s="201" t="s">
        <v>256</v>
      </c>
      <c r="C11" s="233" t="s">
        <v>231</v>
      </c>
      <c r="D11" s="234" t="s">
        <v>243</v>
      </c>
      <c r="E11" s="233" t="s">
        <v>18</v>
      </c>
      <c r="F11" s="235">
        <v>4195584.98</v>
      </c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</row>
    <row r="12" spans="2:20" ht="12.75">
      <c r="B12" s="284" t="s">
        <v>116</v>
      </c>
      <c r="C12" s="233"/>
      <c r="D12" s="234"/>
      <c r="E12" s="233"/>
      <c r="F12" s="23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</row>
    <row r="13" spans="2:20" ht="12.75">
      <c r="B13" s="201" t="s">
        <v>296</v>
      </c>
      <c r="C13" s="233" t="s">
        <v>232</v>
      </c>
      <c r="D13" s="234"/>
      <c r="E13" s="233"/>
      <c r="F13" s="235">
        <f>F14</f>
        <v>585043.94</v>
      </c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</row>
    <row r="14" spans="2:20" ht="12.75">
      <c r="B14" s="216" t="s">
        <v>296</v>
      </c>
      <c r="C14" s="233" t="s">
        <v>232</v>
      </c>
      <c r="D14" s="237" t="s">
        <v>109</v>
      </c>
      <c r="E14" s="233" t="s">
        <v>35</v>
      </c>
      <c r="F14" s="238">
        <f>F15</f>
        <v>585043.94</v>
      </c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</row>
    <row r="15" spans="2:20" ht="12.75">
      <c r="B15" s="201" t="s">
        <v>296</v>
      </c>
      <c r="C15" s="233" t="s">
        <v>232</v>
      </c>
      <c r="D15" s="234" t="s">
        <v>243</v>
      </c>
      <c r="E15" s="233" t="s">
        <v>18</v>
      </c>
      <c r="F15" s="235">
        <v>585043.94</v>
      </c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</row>
    <row r="16" spans="2:20" ht="12.75">
      <c r="B16" s="284" t="s">
        <v>116</v>
      </c>
      <c r="C16" s="233"/>
      <c r="D16" s="234"/>
      <c r="E16" s="233"/>
      <c r="F16" s="23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</row>
    <row r="17" spans="2:20" ht="12.75">
      <c r="B17" s="207" t="s">
        <v>349</v>
      </c>
      <c r="C17" s="233" t="s">
        <v>233</v>
      </c>
      <c r="D17" s="234"/>
      <c r="E17" s="233"/>
      <c r="F17" s="23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</row>
    <row r="18" spans="2:20" ht="12.75">
      <c r="B18" s="207" t="s">
        <v>349</v>
      </c>
      <c r="C18" s="233" t="s">
        <v>233</v>
      </c>
      <c r="D18" s="234" t="s">
        <v>109</v>
      </c>
      <c r="E18" s="233" t="s">
        <v>35</v>
      </c>
      <c r="F18" s="235">
        <f>F19</f>
        <v>948367.42</v>
      </c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</row>
    <row r="19" spans="2:20" ht="12.75">
      <c r="B19" s="207" t="s">
        <v>349</v>
      </c>
      <c r="C19" s="233" t="s">
        <v>233</v>
      </c>
      <c r="D19" s="237" t="s">
        <v>243</v>
      </c>
      <c r="E19" s="233" t="s">
        <v>18</v>
      </c>
      <c r="F19" s="238">
        <v>948367.42</v>
      </c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</row>
    <row r="20" spans="2:20" ht="12.75">
      <c r="B20" s="284" t="s">
        <v>116</v>
      </c>
      <c r="C20" s="233"/>
      <c r="D20" s="234"/>
      <c r="E20" s="233"/>
      <c r="F20" s="23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</row>
    <row r="21" spans="2:20" ht="12.75">
      <c r="B21" s="207" t="s">
        <v>186</v>
      </c>
      <c r="C21" s="233"/>
      <c r="D21" s="234"/>
      <c r="E21" s="233"/>
      <c r="F21" s="23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</row>
    <row r="22" spans="2:20" ht="12.75">
      <c r="B22" s="201" t="s">
        <v>268</v>
      </c>
      <c r="C22" s="233" t="s">
        <v>234</v>
      </c>
      <c r="D22" s="234"/>
      <c r="E22" s="233"/>
      <c r="F22" s="235">
        <f>F23</f>
        <v>6932537.15</v>
      </c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</row>
    <row r="23" spans="2:20" ht="12.75">
      <c r="B23" s="201" t="s">
        <v>268</v>
      </c>
      <c r="C23" s="233" t="s">
        <v>234</v>
      </c>
      <c r="D23" s="237" t="s">
        <v>109</v>
      </c>
      <c r="E23" s="233" t="s">
        <v>35</v>
      </c>
      <c r="F23" s="238">
        <f>F24</f>
        <v>6932537.15</v>
      </c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</row>
    <row r="24" spans="2:20" ht="12.75">
      <c r="B24" s="201" t="s">
        <v>268</v>
      </c>
      <c r="C24" s="233" t="s">
        <v>234</v>
      </c>
      <c r="D24" s="234" t="s">
        <v>243</v>
      </c>
      <c r="E24" s="233" t="s">
        <v>18</v>
      </c>
      <c r="F24" s="235">
        <v>6932537.15</v>
      </c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</row>
    <row r="25" spans="2:20" ht="12.75">
      <c r="B25" s="242" t="s">
        <v>517</v>
      </c>
      <c r="C25" s="233"/>
      <c r="D25" s="234"/>
      <c r="E25" s="233"/>
      <c r="F25" s="23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</row>
    <row r="26" spans="2:20" ht="24">
      <c r="B26" s="198" t="s">
        <v>448</v>
      </c>
      <c r="C26" s="233"/>
      <c r="D26" s="234"/>
      <c r="E26" s="233"/>
      <c r="F26" s="320">
        <f>F27+F51</f>
        <v>12816078.78</v>
      </c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</row>
    <row r="27" spans="2:20" ht="12.75">
      <c r="B27" s="208" t="s">
        <v>292</v>
      </c>
      <c r="C27" s="233" t="s">
        <v>138</v>
      </c>
      <c r="D27" s="234"/>
      <c r="E27" s="233"/>
      <c r="F27" s="320">
        <f>F28+F43</f>
        <v>12286078.78</v>
      </c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</row>
    <row r="28" spans="2:20" ht="12.75">
      <c r="B28" s="208" t="s">
        <v>252</v>
      </c>
      <c r="C28" s="239" t="s">
        <v>251</v>
      </c>
      <c r="D28" s="240"/>
      <c r="E28" s="239"/>
      <c r="F28" s="297">
        <f>F29+F31+F34+F37</f>
        <v>6819368.779999999</v>
      </c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75">
      <c r="B29" s="211" t="s">
        <v>350</v>
      </c>
      <c r="C29" s="239" t="s">
        <v>251</v>
      </c>
      <c r="D29" s="240" t="s">
        <v>109</v>
      </c>
      <c r="E29" s="239" t="s">
        <v>188</v>
      </c>
      <c r="F29" s="241">
        <f>F30</f>
        <v>5866945.6</v>
      </c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 ht="12.75">
      <c r="B30" s="208" t="s">
        <v>252</v>
      </c>
      <c r="C30" s="236" t="s">
        <v>251</v>
      </c>
      <c r="D30" s="237" t="s">
        <v>243</v>
      </c>
      <c r="E30" s="236" t="s">
        <v>104</v>
      </c>
      <c r="F30" s="238">
        <v>5866945.6</v>
      </c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</row>
    <row r="31" spans="2:20" ht="12.75">
      <c r="B31" s="208" t="s">
        <v>164</v>
      </c>
      <c r="C31" s="236" t="s">
        <v>403</v>
      </c>
      <c r="D31" s="237" t="s">
        <v>109</v>
      </c>
      <c r="E31" s="236" t="s">
        <v>104</v>
      </c>
      <c r="F31" s="238">
        <v>559854.87</v>
      </c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</row>
    <row r="32" spans="2:20" ht="12.75">
      <c r="B32" s="208" t="s">
        <v>397</v>
      </c>
      <c r="C32" s="236" t="s">
        <v>403</v>
      </c>
      <c r="D32" s="237" t="s">
        <v>243</v>
      </c>
      <c r="E32" s="236" t="s">
        <v>104</v>
      </c>
      <c r="F32" s="238">
        <v>559854.87</v>
      </c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</row>
    <row r="33" spans="2:20" ht="12.75">
      <c r="B33" s="206" t="s">
        <v>351</v>
      </c>
      <c r="C33" s="239"/>
      <c r="D33" s="240"/>
      <c r="E33" s="239"/>
      <c r="F33" s="241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</row>
    <row r="34" spans="2:20" ht="12.75">
      <c r="B34" s="242" t="s">
        <v>176</v>
      </c>
      <c r="C34" s="239" t="s">
        <v>229</v>
      </c>
      <c r="D34" s="240" t="s">
        <v>109</v>
      </c>
      <c r="E34" s="239" t="s">
        <v>188</v>
      </c>
      <c r="F34" s="241">
        <f>F35</f>
        <v>389900</v>
      </c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2:20" ht="12.75">
      <c r="B35" s="242" t="s">
        <v>176</v>
      </c>
      <c r="C35" s="239" t="s">
        <v>229</v>
      </c>
      <c r="D35" s="240" t="s">
        <v>243</v>
      </c>
      <c r="E35" s="239" t="s">
        <v>104</v>
      </c>
      <c r="F35" s="241">
        <v>389900</v>
      </c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</row>
    <row r="36" spans="2:20" ht="12.75">
      <c r="B36" s="211" t="s">
        <v>164</v>
      </c>
      <c r="C36" s="239" t="s">
        <v>230</v>
      </c>
      <c r="D36" s="240"/>
      <c r="E36" s="239"/>
      <c r="F36" s="241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</row>
    <row r="37" spans="2:20" ht="12.75">
      <c r="B37" s="216" t="s">
        <v>177</v>
      </c>
      <c r="C37" s="239" t="s">
        <v>230</v>
      </c>
      <c r="D37" s="237" t="s">
        <v>109</v>
      </c>
      <c r="E37" s="236" t="s">
        <v>104</v>
      </c>
      <c r="F37" s="238">
        <v>2668.31</v>
      </c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</row>
    <row r="38" spans="2:20" ht="12.75">
      <c r="B38" s="216" t="s">
        <v>177</v>
      </c>
      <c r="C38" s="239" t="s">
        <v>230</v>
      </c>
      <c r="D38" s="240" t="s">
        <v>243</v>
      </c>
      <c r="E38" s="239" t="s">
        <v>104</v>
      </c>
      <c r="F38" s="241">
        <v>2668.31</v>
      </c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</row>
    <row r="39" spans="2:20" ht="12.75">
      <c r="B39" s="274" t="s">
        <v>326</v>
      </c>
      <c r="C39" s="138" t="s">
        <v>104</v>
      </c>
      <c r="D39" s="138"/>
      <c r="E39" s="139"/>
      <c r="F39" s="278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</row>
    <row r="40" spans="2:20" ht="12.75">
      <c r="B40" s="57" t="s">
        <v>177</v>
      </c>
      <c r="C40" s="146" t="s">
        <v>104</v>
      </c>
      <c r="D40" s="146" t="s">
        <v>324</v>
      </c>
      <c r="E40" s="147"/>
      <c r="F40" s="130">
        <v>2668.31</v>
      </c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</row>
    <row r="41" spans="2:20" ht="12.75">
      <c r="B41" s="170" t="s">
        <v>177</v>
      </c>
      <c r="C41" s="146" t="s">
        <v>104</v>
      </c>
      <c r="D41" s="146" t="s">
        <v>230</v>
      </c>
      <c r="E41" s="147" t="s">
        <v>166</v>
      </c>
      <c r="F41" s="130">
        <v>2668.31</v>
      </c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</row>
    <row r="42" spans="2:20" ht="12.75">
      <c r="B42" s="170" t="s">
        <v>177</v>
      </c>
      <c r="C42" s="138" t="s">
        <v>104</v>
      </c>
      <c r="D42" s="138" t="s">
        <v>230</v>
      </c>
      <c r="E42" s="139" t="s">
        <v>109</v>
      </c>
      <c r="F42" s="142">
        <v>2668.31</v>
      </c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</row>
    <row r="43" spans="2:20" ht="12.75">
      <c r="B43" s="170" t="s">
        <v>411</v>
      </c>
      <c r="C43" s="138" t="s">
        <v>104</v>
      </c>
      <c r="D43" s="138" t="s">
        <v>369</v>
      </c>
      <c r="E43" s="139"/>
      <c r="F43" s="278">
        <f>F44+F45+F46+F47+F48+F49+F50</f>
        <v>5466710</v>
      </c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</row>
    <row r="44" spans="2:20" ht="12.75">
      <c r="B44" s="170" t="s">
        <v>505</v>
      </c>
      <c r="C44" s="138" t="s">
        <v>104</v>
      </c>
      <c r="D44" s="138" t="s">
        <v>474</v>
      </c>
      <c r="E44" s="139" t="s">
        <v>243</v>
      </c>
      <c r="F44" s="142">
        <v>191666</v>
      </c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</row>
    <row r="45" spans="2:20" ht="12.75">
      <c r="B45" s="170" t="s">
        <v>506</v>
      </c>
      <c r="C45" s="138" t="s">
        <v>104</v>
      </c>
      <c r="D45" s="138" t="s">
        <v>476</v>
      </c>
      <c r="E45" s="139" t="s">
        <v>243</v>
      </c>
      <c r="F45" s="142">
        <v>20833</v>
      </c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</row>
    <row r="46" spans="2:20" ht="12.75">
      <c r="B46" s="170" t="s">
        <v>507</v>
      </c>
      <c r="C46" s="138" t="s">
        <v>104</v>
      </c>
      <c r="D46" s="138" t="s">
        <v>371</v>
      </c>
      <c r="E46" s="139" t="s">
        <v>243</v>
      </c>
      <c r="F46" s="142">
        <v>2668310</v>
      </c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</row>
    <row r="47" spans="2:20" ht="12.75">
      <c r="B47" s="170" t="s">
        <v>508</v>
      </c>
      <c r="C47" s="138" t="s">
        <v>104</v>
      </c>
      <c r="D47" s="138" t="s">
        <v>479</v>
      </c>
      <c r="E47" s="139" t="s">
        <v>243</v>
      </c>
      <c r="F47" s="142">
        <v>23400</v>
      </c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</row>
    <row r="48" spans="2:20" ht="12.75">
      <c r="B48" s="170" t="s">
        <v>509</v>
      </c>
      <c r="C48" s="138" t="s">
        <v>104</v>
      </c>
      <c r="D48" s="138" t="s">
        <v>481</v>
      </c>
      <c r="E48" s="139" t="s">
        <v>243</v>
      </c>
      <c r="F48" s="142">
        <v>2520000</v>
      </c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</row>
    <row r="49" spans="2:20" ht="12.75">
      <c r="B49" s="170" t="s">
        <v>550</v>
      </c>
      <c r="C49" s="138" t="s">
        <v>104</v>
      </c>
      <c r="D49" s="138" t="s">
        <v>541</v>
      </c>
      <c r="E49" s="139" t="s">
        <v>243</v>
      </c>
      <c r="F49" s="142">
        <v>4167</v>
      </c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</row>
    <row r="50" spans="2:20" ht="12.75">
      <c r="B50" s="170" t="s">
        <v>551</v>
      </c>
      <c r="C50" s="138" t="s">
        <v>104</v>
      </c>
      <c r="D50" s="138" t="s">
        <v>544</v>
      </c>
      <c r="E50" s="139" t="s">
        <v>243</v>
      </c>
      <c r="F50" s="142">
        <v>38334</v>
      </c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</row>
    <row r="51" spans="2:20" ht="12.75">
      <c r="B51" s="109" t="s">
        <v>33</v>
      </c>
      <c r="C51" s="122" t="s">
        <v>27</v>
      </c>
      <c r="D51" s="156">
        <v>8510000</v>
      </c>
      <c r="E51" s="147"/>
      <c r="F51" s="130">
        <v>530000</v>
      </c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</row>
    <row r="52" spans="2:20" ht="12.75">
      <c r="B52" s="80" t="s">
        <v>325</v>
      </c>
      <c r="C52" s="119" t="s">
        <v>27</v>
      </c>
      <c r="D52" s="266">
        <v>8518104</v>
      </c>
      <c r="E52" s="119" t="s">
        <v>166</v>
      </c>
      <c r="F52" s="275">
        <v>530000</v>
      </c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</row>
    <row r="53" spans="2:20" ht="12.75">
      <c r="B53" s="80" t="s">
        <v>325</v>
      </c>
      <c r="C53" s="146" t="s">
        <v>27</v>
      </c>
      <c r="D53" s="186">
        <v>8518104</v>
      </c>
      <c r="E53" s="146" t="s">
        <v>109</v>
      </c>
      <c r="F53" s="177">
        <v>530000</v>
      </c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</row>
    <row r="54" spans="2:20" ht="25.5">
      <c r="B54" s="90" t="s">
        <v>127</v>
      </c>
      <c r="C54" s="65" t="s">
        <v>261</v>
      </c>
      <c r="D54" s="65"/>
      <c r="E54" s="63"/>
      <c r="F54" s="114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</row>
    <row r="55" spans="2:20" ht="12.75">
      <c r="B55" s="257" t="s">
        <v>321</v>
      </c>
      <c r="C55" s="65" t="s">
        <v>261</v>
      </c>
      <c r="D55" s="65" t="s">
        <v>237</v>
      </c>
      <c r="E55" s="63"/>
      <c r="F55" s="114">
        <v>99000</v>
      </c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</row>
    <row r="56" spans="2:20" ht="12.75">
      <c r="B56" s="201" t="s">
        <v>354</v>
      </c>
      <c r="C56" s="65" t="s">
        <v>261</v>
      </c>
      <c r="D56" s="65" t="s">
        <v>262</v>
      </c>
      <c r="E56" s="63" t="s">
        <v>166</v>
      </c>
      <c r="F56" s="118">
        <v>99000</v>
      </c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</row>
    <row r="57" spans="2:20" ht="12.75">
      <c r="B57" s="201" t="s">
        <v>354</v>
      </c>
      <c r="C57" s="65" t="s">
        <v>261</v>
      </c>
      <c r="D57" s="65" t="s">
        <v>262</v>
      </c>
      <c r="E57" s="63" t="s">
        <v>539</v>
      </c>
      <c r="F57" s="118">
        <v>99000</v>
      </c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</row>
    <row r="58" spans="2:20" ht="36">
      <c r="B58" s="201" t="s">
        <v>181</v>
      </c>
      <c r="C58" s="239" t="s">
        <v>291</v>
      </c>
      <c r="D58" s="240"/>
      <c r="E58" s="239" t="s">
        <v>353</v>
      </c>
      <c r="F58" s="297">
        <v>166362</v>
      </c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</row>
    <row r="59" spans="2:20" ht="12.75">
      <c r="B59" s="212" t="s">
        <v>352</v>
      </c>
      <c r="C59" s="239" t="s">
        <v>235</v>
      </c>
      <c r="D59" s="240" t="s">
        <v>109</v>
      </c>
      <c r="E59" s="239" t="s">
        <v>267</v>
      </c>
      <c r="F59" s="241">
        <v>166362</v>
      </c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</row>
    <row r="60" spans="2:20" ht="12.75">
      <c r="B60" s="212" t="s">
        <v>352</v>
      </c>
      <c r="C60" s="239" t="s">
        <v>235</v>
      </c>
      <c r="D60" s="240" t="s">
        <v>243</v>
      </c>
      <c r="E60" s="239"/>
      <c r="F60" s="241">
        <v>166362</v>
      </c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</row>
    <row r="61" spans="2:20" ht="12.75">
      <c r="B61" s="207"/>
      <c r="C61" s="234"/>
      <c r="D61" s="243"/>
      <c r="E61" s="233"/>
      <c r="F61" s="23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</row>
    <row r="62" spans="2:20" ht="12.75">
      <c r="B62" s="207" t="s">
        <v>116</v>
      </c>
      <c r="C62" s="233"/>
      <c r="D62" s="234"/>
      <c r="E62" s="233"/>
      <c r="F62" s="320">
        <f>F63+F66+F70</f>
        <v>9725037.19</v>
      </c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</row>
    <row r="63" spans="2:20" ht="12.75">
      <c r="B63" s="201" t="s">
        <v>518</v>
      </c>
      <c r="C63" s="240" t="s">
        <v>485</v>
      </c>
      <c r="D63" s="240" t="s">
        <v>437</v>
      </c>
      <c r="E63" s="239" t="s">
        <v>484</v>
      </c>
      <c r="F63" s="241">
        <v>5277</v>
      </c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</row>
    <row r="64" spans="2:20" ht="12.75">
      <c r="B64" s="207" t="s">
        <v>116</v>
      </c>
      <c r="C64" s="233"/>
      <c r="D64" s="234"/>
      <c r="E64" s="233"/>
      <c r="F64" s="23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</row>
    <row r="65" spans="2:20" ht="12.75">
      <c r="B65" s="213" t="s">
        <v>187</v>
      </c>
      <c r="C65" s="233" t="s">
        <v>237</v>
      </c>
      <c r="D65" s="234"/>
      <c r="E65" s="233" t="s">
        <v>35</v>
      </c>
      <c r="F65" s="23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</row>
    <row r="66" spans="2:20" ht="12.75">
      <c r="B66" s="206" t="s">
        <v>213</v>
      </c>
      <c r="C66" s="233" t="s">
        <v>238</v>
      </c>
      <c r="D66" s="234"/>
      <c r="E66" s="233" t="s">
        <v>175</v>
      </c>
      <c r="F66" s="235">
        <f>F67</f>
        <v>6838038.75</v>
      </c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</row>
    <row r="67" spans="2:20" ht="12.75">
      <c r="B67" s="206" t="s">
        <v>213</v>
      </c>
      <c r="C67" s="236" t="s">
        <v>238</v>
      </c>
      <c r="D67" s="237" t="s">
        <v>109</v>
      </c>
      <c r="E67" s="236" t="s">
        <v>175</v>
      </c>
      <c r="F67" s="238">
        <f>F68</f>
        <v>6838038.75</v>
      </c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</row>
    <row r="68" spans="2:20" ht="12.75">
      <c r="B68" s="206" t="s">
        <v>213</v>
      </c>
      <c r="C68" s="233" t="s">
        <v>238</v>
      </c>
      <c r="D68" s="234" t="s">
        <v>243</v>
      </c>
      <c r="E68" s="233" t="s">
        <v>175</v>
      </c>
      <c r="F68" s="235">
        <v>6838038.75</v>
      </c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</row>
    <row r="69" spans="2:20" ht="12.75">
      <c r="B69" s="207" t="s">
        <v>116</v>
      </c>
      <c r="C69" s="233" t="s">
        <v>237</v>
      </c>
      <c r="D69" s="234" t="s">
        <v>109</v>
      </c>
      <c r="E69" s="233"/>
      <c r="F69" s="23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</row>
    <row r="70" spans="2:20" ht="12.75">
      <c r="B70" s="213" t="s">
        <v>187</v>
      </c>
      <c r="C70" s="233" t="s">
        <v>431</v>
      </c>
      <c r="D70" s="234" t="s">
        <v>442</v>
      </c>
      <c r="E70" s="233" t="s">
        <v>175</v>
      </c>
      <c r="F70" s="235">
        <v>2881721.44</v>
      </c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</row>
    <row r="71" spans="2:20" ht="12.75">
      <c r="B71" s="206" t="s">
        <v>441</v>
      </c>
      <c r="C71" s="233" t="s">
        <v>431</v>
      </c>
      <c r="D71" s="234" t="s">
        <v>432</v>
      </c>
      <c r="E71" s="233" t="s">
        <v>175</v>
      </c>
      <c r="F71" s="235">
        <v>2881721.44</v>
      </c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75">
      <c r="B72" s="285" t="s">
        <v>557</v>
      </c>
      <c r="C72" s="230" t="s">
        <v>117</v>
      </c>
      <c r="D72" s="231"/>
      <c r="E72" s="230"/>
      <c r="F72" s="303">
        <f>F73+F79+F83+F84</f>
        <v>14606938.09</v>
      </c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 ht="24">
      <c r="B73" s="212" t="s">
        <v>487</v>
      </c>
      <c r="C73" s="233" t="s">
        <v>172</v>
      </c>
      <c r="D73" s="234"/>
      <c r="E73" s="233"/>
      <c r="F73" s="241">
        <f>F74</f>
        <v>5950400</v>
      </c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</row>
    <row r="74" spans="2:20" ht="12.75">
      <c r="B74" s="212" t="s">
        <v>355</v>
      </c>
      <c r="C74" s="233" t="s">
        <v>118</v>
      </c>
      <c r="D74" s="234"/>
      <c r="E74" s="233"/>
      <c r="F74" s="241">
        <f>F75</f>
        <v>5950400</v>
      </c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</row>
    <row r="75" spans="2:20" ht="12.75">
      <c r="B75" s="212" t="s">
        <v>355</v>
      </c>
      <c r="C75" s="236" t="s">
        <v>118</v>
      </c>
      <c r="D75" s="237" t="s">
        <v>168</v>
      </c>
      <c r="E75" s="236" t="s">
        <v>189</v>
      </c>
      <c r="F75" s="238">
        <f>F76</f>
        <v>5950400</v>
      </c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</row>
    <row r="76" spans="2:20" ht="12.75">
      <c r="B76" s="212" t="s">
        <v>355</v>
      </c>
      <c r="C76" s="233" t="s">
        <v>118</v>
      </c>
      <c r="D76" s="234" t="s">
        <v>119</v>
      </c>
      <c r="E76" s="233" t="s">
        <v>11</v>
      </c>
      <c r="F76" s="241">
        <v>5950400</v>
      </c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</row>
    <row r="77" spans="2:20" ht="12.75">
      <c r="B77" s="213" t="s">
        <v>194</v>
      </c>
      <c r="C77" s="233"/>
      <c r="D77" s="234"/>
      <c r="E77" s="233"/>
      <c r="F77" s="241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 ht="12.75">
      <c r="B78" s="219" t="s">
        <v>197</v>
      </c>
      <c r="C78" s="233" t="s">
        <v>118</v>
      </c>
      <c r="D78" s="234"/>
      <c r="E78" s="233"/>
      <c r="F78" s="241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</row>
    <row r="79" spans="2:20" ht="36">
      <c r="B79" s="212" t="s">
        <v>502</v>
      </c>
      <c r="C79" s="233" t="s">
        <v>120</v>
      </c>
      <c r="D79" s="234"/>
      <c r="E79" s="233" t="s">
        <v>189</v>
      </c>
      <c r="F79" s="241">
        <f>F80+F87</f>
        <v>8212505.09</v>
      </c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</row>
    <row r="80" spans="2:20" ht="12.75">
      <c r="B80" s="212" t="s">
        <v>356</v>
      </c>
      <c r="C80" s="233" t="s">
        <v>121</v>
      </c>
      <c r="D80" s="234"/>
      <c r="E80" s="233"/>
      <c r="F80" s="241">
        <f>F81</f>
        <v>7100000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</row>
    <row r="81" spans="2:20" ht="12.75">
      <c r="B81" s="212" t="s">
        <v>356</v>
      </c>
      <c r="C81" s="236" t="s">
        <v>121</v>
      </c>
      <c r="D81" s="237" t="s">
        <v>168</v>
      </c>
      <c r="E81" s="236" t="s">
        <v>189</v>
      </c>
      <c r="F81" s="238">
        <f>F82</f>
        <v>7100000</v>
      </c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</row>
    <row r="82" spans="2:20" ht="12.75">
      <c r="B82" s="212" t="s">
        <v>356</v>
      </c>
      <c r="C82" s="233" t="s">
        <v>121</v>
      </c>
      <c r="D82" s="234" t="s">
        <v>119</v>
      </c>
      <c r="E82" s="233" t="s">
        <v>11</v>
      </c>
      <c r="F82" s="241">
        <v>7100000</v>
      </c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</row>
    <row r="83" spans="2:20" ht="25.5">
      <c r="B83" s="171" t="s">
        <v>413</v>
      </c>
      <c r="C83" s="233" t="s">
        <v>399</v>
      </c>
      <c r="D83" s="234" t="s">
        <v>119</v>
      </c>
      <c r="E83" s="233" t="s">
        <v>11</v>
      </c>
      <c r="F83" s="241">
        <v>342566.38</v>
      </c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</row>
    <row r="84" spans="2:20" ht="25.5">
      <c r="B84" s="171" t="s">
        <v>414</v>
      </c>
      <c r="C84" s="233" t="s">
        <v>401</v>
      </c>
      <c r="D84" s="234" t="s">
        <v>119</v>
      </c>
      <c r="E84" s="233" t="s">
        <v>11</v>
      </c>
      <c r="F84" s="241">
        <v>101466.62</v>
      </c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</row>
    <row r="85" spans="2:20" ht="12.75">
      <c r="B85" s="213" t="s">
        <v>194</v>
      </c>
      <c r="C85" s="233"/>
      <c r="D85" s="234"/>
      <c r="E85" s="233"/>
      <c r="F85" s="241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</row>
    <row r="86" spans="2:20" ht="12.75">
      <c r="B86" s="219" t="s">
        <v>197</v>
      </c>
      <c r="C86" s="233"/>
      <c r="D86" s="234"/>
      <c r="E86" s="233"/>
      <c r="F86" s="241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</row>
    <row r="87" spans="2:20" ht="24">
      <c r="B87" s="215" t="s">
        <v>182</v>
      </c>
      <c r="C87" s="239" t="s">
        <v>240</v>
      </c>
      <c r="D87" s="240"/>
      <c r="E87" s="239"/>
      <c r="F87" s="241">
        <f>F88</f>
        <v>1112505.09</v>
      </c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</row>
    <row r="88" spans="2:20" ht="12.75">
      <c r="B88" s="206" t="s">
        <v>305</v>
      </c>
      <c r="C88" s="239" t="s">
        <v>240</v>
      </c>
      <c r="D88" s="240"/>
      <c r="E88" s="239"/>
      <c r="F88" s="241">
        <f>F89</f>
        <v>1112505.09</v>
      </c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</row>
    <row r="89" spans="2:20" ht="12.75">
      <c r="B89" s="206" t="s">
        <v>305</v>
      </c>
      <c r="C89" s="236" t="s">
        <v>240</v>
      </c>
      <c r="D89" s="237" t="s">
        <v>109</v>
      </c>
      <c r="E89" s="236" t="s">
        <v>189</v>
      </c>
      <c r="F89" s="238">
        <f>F90</f>
        <v>1112505.09</v>
      </c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</row>
    <row r="90" spans="2:20" ht="12.75">
      <c r="B90" s="206" t="s">
        <v>305</v>
      </c>
      <c r="C90" s="233" t="s">
        <v>240</v>
      </c>
      <c r="D90" s="234" t="s">
        <v>243</v>
      </c>
      <c r="E90" s="233" t="s">
        <v>11</v>
      </c>
      <c r="F90" s="241">
        <v>1112505.09</v>
      </c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</row>
    <row r="91" spans="2:20" ht="12.75">
      <c r="B91" s="206"/>
      <c r="C91" s="233"/>
      <c r="D91" s="234"/>
      <c r="E91" s="233"/>
      <c r="F91" s="241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</row>
    <row r="92" spans="2:20" ht="12.75">
      <c r="B92" s="302" t="s">
        <v>415</v>
      </c>
      <c r="C92" s="233"/>
      <c r="D92" s="234"/>
      <c r="E92" s="233"/>
      <c r="F92" s="297">
        <v>250000</v>
      </c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</row>
    <row r="93" spans="2:20" ht="12.75">
      <c r="B93" s="302" t="s">
        <v>521</v>
      </c>
      <c r="C93" s="233" t="s">
        <v>491</v>
      </c>
      <c r="D93" s="234" t="s">
        <v>492</v>
      </c>
      <c r="E93" s="233" t="s">
        <v>183</v>
      </c>
      <c r="F93" s="241">
        <v>30000</v>
      </c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</row>
    <row r="94" spans="2:20" ht="12.75">
      <c r="B94" s="206" t="s">
        <v>522</v>
      </c>
      <c r="C94" s="233" t="s">
        <v>421</v>
      </c>
      <c r="D94" s="234" t="s">
        <v>423</v>
      </c>
      <c r="E94" s="233" t="s">
        <v>183</v>
      </c>
      <c r="F94" s="241">
        <v>220000</v>
      </c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</row>
    <row r="95" spans="2:20" ht="12.75">
      <c r="B95" s="286" t="s">
        <v>196</v>
      </c>
      <c r="C95" s="233"/>
      <c r="D95" s="234"/>
      <c r="E95" s="233"/>
      <c r="F95" s="241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</row>
    <row r="96" spans="2:20" ht="21">
      <c r="B96" s="287" t="s">
        <v>493</v>
      </c>
      <c r="C96" s="230" t="s">
        <v>124</v>
      </c>
      <c r="D96" s="231"/>
      <c r="E96" s="230"/>
      <c r="F96" s="303">
        <f>F97+F103+F106</f>
        <v>9405075.28</v>
      </c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</row>
    <row r="97" spans="2:20" ht="36">
      <c r="B97" s="214" t="s">
        <v>128</v>
      </c>
      <c r="C97" s="233" t="s">
        <v>173</v>
      </c>
      <c r="D97" s="233"/>
      <c r="E97" s="233" t="s">
        <v>122</v>
      </c>
      <c r="F97" s="235">
        <f>F98</f>
        <v>8500000</v>
      </c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</row>
    <row r="98" spans="2:20" ht="12.75">
      <c r="B98" s="214" t="s">
        <v>367</v>
      </c>
      <c r="C98" s="233" t="s">
        <v>174</v>
      </c>
      <c r="D98" s="233"/>
      <c r="E98" s="233"/>
      <c r="F98" s="235">
        <f>F99</f>
        <v>8500000</v>
      </c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</row>
    <row r="99" spans="2:20" ht="12.75">
      <c r="B99" s="214" t="s">
        <v>368</v>
      </c>
      <c r="C99" s="236" t="s">
        <v>174</v>
      </c>
      <c r="D99" s="236" t="s">
        <v>168</v>
      </c>
      <c r="E99" s="236" t="s">
        <v>64</v>
      </c>
      <c r="F99" s="238">
        <f>F100</f>
        <v>8500000</v>
      </c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</row>
    <row r="100" spans="2:20" ht="12.75">
      <c r="B100" s="214" t="s">
        <v>368</v>
      </c>
      <c r="C100" s="233" t="s">
        <v>174</v>
      </c>
      <c r="D100" s="233" t="s">
        <v>119</v>
      </c>
      <c r="E100" s="233" t="s">
        <v>64</v>
      </c>
      <c r="F100" s="235">
        <v>8500000</v>
      </c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</row>
    <row r="101" spans="2:20" ht="12.75">
      <c r="B101" s="244" t="s">
        <v>196</v>
      </c>
      <c r="C101" s="233"/>
      <c r="D101" s="233"/>
      <c r="E101" s="233"/>
      <c r="F101" s="23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</row>
    <row r="102" spans="2:20" ht="24">
      <c r="B102" s="214" t="s">
        <v>494</v>
      </c>
      <c r="C102" s="239" t="s">
        <v>358</v>
      </c>
      <c r="D102" s="233"/>
      <c r="E102" s="233" t="s">
        <v>122</v>
      </c>
      <c r="F102" s="23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</row>
    <row r="103" spans="2:20" ht="24">
      <c r="B103" s="214" t="s">
        <v>284</v>
      </c>
      <c r="C103" s="239" t="s">
        <v>359</v>
      </c>
      <c r="D103" s="233" t="s">
        <v>168</v>
      </c>
      <c r="E103" s="233" t="s">
        <v>64</v>
      </c>
      <c r="F103" s="235">
        <f>F104</f>
        <v>799685.28</v>
      </c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</row>
    <row r="104" spans="2:20" ht="24">
      <c r="B104" s="214" t="s">
        <v>284</v>
      </c>
      <c r="C104" s="236" t="s">
        <v>276</v>
      </c>
      <c r="D104" s="236" t="s">
        <v>125</v>
      </c>
      <c r="E104" s="236" t="s">
        <v>64</v>
      </c>
      <c r="F104" s="238">
        <v>799685.28</v>
      </c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</row>
    <row r="105" spans="2:20" ht="12.75">
      <c r="B105" s="244" t="s">
        <v>196</v>
      </c>
      <c r="C105" s="233"/>
      <c r="D105" s="233"/>
      <c r="E105" s="233"/>
      <c r="F105" s="23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</row>
    <row r="106" spans="2:20" ht="12.75">
      <c r="B106" s="219" t="s">
        <v>123</v>
      </c>
      <c r="C106" s="233" t="s">
        <v>360</v>
      </c>
      <c r="D106" s="233"/>
      <c r="E106" s="233" t="s">
        <v>122</v>
      </c>
      <c r="F106" s="235">
        <v>105390</v>
      </c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</row>
    <row r="107" spans="2:20" ht="12.75">
      <c r="B107" s="214" t="s">
        <v>310</v>
      </c>
      <c r="C107" s="233" t="s">
        <v>241</v>
      </c>
      <c r="D107" s="240" t="s">
        <v>109</v>
      </c>
      <c r="E107" s="239" t="s">
        <v>64</v>
      </c>
      <c r="F107" s="241">
        <v>105390</v>
      </c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</row>
    <row r="108" spans="2:20" ht="12.75">
      <c r="B108" s="214" t="s">
        <v>310</v>
      </c>
      <c r="C108" s="236" t="s">
        <v>241</v>
      </c>
      <c r="D108" s="237" t="s">
        <v>243</v>
      </c>
      <c r="E108" s="236" t="s">
        <v>64</v>
      </c>
      <c r="F108" s="238">
        <v>105390</v>
      </c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</row>
    <row r="109" spans="2:20" ht="12.75">
      <c r="B109" s="288"/>
      <c r="C109" s="233"/>
      <c r="D109" s="233"/>
      <c r="E109" s="233"/>
      <c r="F109" s="23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</row>
    <row r="110" spans="2:20" ht="12.75">
      <c r="B110" s="285" t="s">
        <v>361</v>
      </c>
      <c r="C110" s="245">
        <v>8100000</v>
      </c>
      <c r="D110" s="231"/>
      <c r="E110" s="230"/>
      <c r="F110" s="303">
        <f>F111+F113</f>
        <v>204609</v>
      </c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</row>
    <row r="111" spans="2:20" ht="12.75">
      <c r="B111" s="283" t="s">
        <v>277</v>
      </c>
      <c r="C111" s="239" t="s">
        <v>221</v>
      </c>
      <c r="D111" s="240" t="s">
        <v>109</v>
      </c>
      <c r="E111" s="239" t="s">
        <v>8</v>
      </c>
      <c r="F111" s="241">
        <f>F112</f>
        <v>99990</v>
      </c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</row>
    <row r="112" spans="2:20" ht="12.75">
      <c r="B112" s="207" t="s">
        <v>277</v>
      </c>
      <c r="C112" s="246">
        <v>8118024</v>
      </c>
      <c r="D112" s="234" t="s">
        <v>243</v>
      </c>
      <c r="E112" s="233" t="s">
        <v>8</v>
      </c>
      <c r="F112" s="235">
        <v>99990</v>
      </c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</row>
    <row r="113" spans="2:20" ht="12.75">
      <c r="B113" s="207" t="s">
        <v>519</v>
      </c>
      <c r="C113" s="246">
        <v>8118025</v>
      </c>
      <c r="D113" s="234" t="s">
        <v>437</v>
      </c>
      <c r="E113" s="233" t="s">
        <v>8</v>
      </c>
      <c r="F113" s="235">
        <v>104619</v>
      </c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</row>
    <row r="114" spans="2:20" ht="12.75">
      <c r="B114" s="289" t="s">
        <v>248</v>
      </c>
      <c r="C114" s="246">
        <v>8110000</v>
      </c>
      <c r="D114" s="234"/>
      <c r="E114" s="233"/>
      <c r="F114" s="320">
        <f>F115</f>
        <v>768319.18</v>
      </c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75">
      <c r="B115" s="289" t="s">
        <v>248</v>
      </c>
      <c r="C115" s="247">
        <v>8118021</v>
      </c>
      <c r="D115" s="237" t="s">
        <v>111</v>
      </c>
      <c r="E115" s="236" t="s">
        <v>34</v>
      </c>
      <c r="F115" s="238">
        <f>F116</f>
        <v>768319.18</v>
      </c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 ht="12.75">
      <c r="B116" s="289" t="s">
        <v>248</v>
      </c>
      <c r="C116" s="248">
        <v>8118021</v>
      </c>
      <c r="D116" s="240" t="s">
        <v>244</v>
      </c>
      <c r="E116" s="239" t="s">
        <v>34</v>
      </c>
      <c r="F116" s="241">
        <v>768319.18</v>
      </c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</row>
    <row r="117" spans="2:20" ht="12.75">
      <c r="B117" s="219" t="s">
        <v>192</v>
      </c>
      <c r="C117" s="248"/>
      <c r="D117" s="240"/>
      <c r="E117" s="239"/>
      <c r="F117" s="241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</row>
    <row r="118" spans="2:20" ht="24">
      <c r="B118" s="206" t="s">
        <v>362</v>
      </c>
      <c r="C118" s="249" t="s">
        <v>113</v>
      </c>
      <c r="D118" s="243"/>
      <c r="E118" s="249" t="s">
        <v>36</v>
      </c>
      <c r="F118" s="321">
        <f>F119+F121</f>
        <v>10542837.14</v>
      </c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</row>
    <row r="119" spans="2:20" ht="24">
      <c r="B119" s="206" t="s">
        <v>362</v>
      </c>
      <c r="C119" s="236" t="s">
        <v>114</v>
      </c>
      <c r="D119" s="237" t="s">
        <v>111</v>
      </c>
      <c r="E119" s="236" t="s">
        <v>9</v>
      </c>
      <c r="F119" s="238">
        <v>7041578.4</v>
      </c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</row>
    <row r="120" spans="2:20" ht="24">
      <c r="B120" s="206" t="s">
        <v>362</v>
      </c>
      <c r="C120" s="249" t="s">
        <v>114</v>
      </c>
      <c r="D120" s="243" t="s">
        <v>244</v>
      </c>
      <c r="E120" s="249" t="s">
        <v>9</v>
      </c>
      <c r="F120" s="250">
        <v>7041578.4</v>
      </c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 ht="24">
      <c r="B121" s="206" t="s">
        <v>362</v>
      </c>
      <c r="C121" s="249" t="s">
        <v>114</v>
      </c>
      <c r="D121" s="243" t="s">
        <v>109</v>
      </c>
      <c r="E121" s="249" t="s">
        <v>9</v>
      </c>
      <c r="F121" s="250">
        <v>3501258.74</v>
      </c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</row>
    <row r="122" spans="2:20" ht="24">
      <c r="B122" s="206" t="s">
        <v>362</v>
      </c>
      <c r="C122" s="249" t="s">
        <v>114</v>
      </c>
      <c r="D122" s="243" t="s">
        <v>243</v>
      </c>
      <c r="E122" s="249" t="s">
        <v>9</v>
      </c>
      <c r="F122" s="250">
        <v>3501258.74</v>
      </c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</row>
    <row r="123" spans="2:20" ht="12.75">
      <c r="B123" s="206" t="s">
        <v>416</v>
      </c>
      <c r="C123" s="249" t="s">
        <v>406</v>
      </c>
      <c r="D123" s="243"/>
      <c r="E123" s="249" t="s">
        <v>9</v>
      </c>
      <c r="F123" s="250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</row>
    <row r="124" spans="2:20" ht="24">
      <c r="B124" s="206" t="s">
        <v>417</v>
      </c>
      <c r="C124" s="249" t="s">
        <v>406</v>
      </c>
      <c r="D124" s="243"/>
      <c r="E124" s="249"/>
      <c r="F124" s="321">
        <v>266600</v>
      </c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</row>
    <row r="125" spans="2:20" ht="12.75">
      <c r="B125" s="291" t="s">
        <v>192</v>
      </c>
      <c r="C125" s="239"/>
      <c r="D125" s="239"/>
      <c r="E125" s="239"/>
      <c r="F125" s="252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</row>
    <row r="126" spans="2:20" ht="24">
      <c r="B126" s="207" t="s">
        <v>218</v>
      </c>
      <c r="C126" s="236"/>
      <c r="D126" s="236"/>
      <c r="E126" s="236"/>
      <c r="F126" s="253">
        <v>47788.75</v>
      </c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</row>
    <row r="127" spans="2:20" ht="12.75">
      <c r="B127" s="291" t="s">
        <v>192</v>
      </c>
      <c r="C127" s="233" t="s">
        <v>204</v>
      </c>
      <c r="D127" s="233"/>
      <c r="E127" s="233" t="s">
        <v>65</v>
      </c>
      <c r="F127" s="254">
        <v>67277.68</v>
      </c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</row>
    <row r="128" spans="2:20" ht="24">
      <c r="B128" s="211" t="s">
        <v>207</v>
      </c>
      <c r="C128" s="239" t="s">
        <v>242</v>
      </c>
      <c r="D128" s="240" t="s">
        <v>109</v>
      </c>
      <c r="E128" s="239" t="s">
        <v>65</v>
      </c>
      <c r="F128" s="241">
        <v>67277.68</v>
      </c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</row>
    <row r="129" spans="2:20" ht="24">
      <c r="B129" s="211" t="s">
        <v>207</v>
      </c>
      <c r="C129" s="236" t="s">
        <v>242</v>
      </c>
      <c r="D129" s="237" t="s">
        <v>243</v>
      </c>
      <c r="E129" s="236" t="s">
        <v>65</v>
      </c>
      <c r="F129" s="238">
        <v>67277.68</v>
      </c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</row>
    <row r="130" spans="2:20" ht="12.75">
      <c r="B130" s="219" t="s">
        <v>192</v>
      </c>
      <c r="C130" s="233"/>
      <c r="D130" s="234"/>
      <c r="E130" s="233"/>
      <c r="F130" s="23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</row>
    <row r="131" spans="2:20" ht="12.75">
      <c r="B131" s="242" t="s">
        <v>134</v>
      </c>
      <c r="C131" s="233"/>
      <c r="D131" s="234"/>
      <c r="E131" s="233"/>
      <c r="F131" s="23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</row>
    <row r="132" spans="2:20" ht="12.75">
      <c r="B132" s="220" t="s">
        <v>365</v>
      </c>
      <c r="C132" s="230" t="s">
        <v>170</v>
      </c>
      <c r="D132" s="231"/>
      <c r="E132" s="230"/>
      <c r="F132" s="303">
        <v>1958026.48</v>
      </c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</row>
    <row r="133" spans="2:20" ht="24">
      <c r="B133" s="221" t="s">
        <v>209</v>
      </c>
      <c r="C133" s="233" t="s">
        <v>171</v>
      </c>
      <c r="D133" s="234"/>
      <c r="E133" s="233" t="s">
        <v>36</v>
      </c>
      <c r="F133" s="235">
        <f>F134+F136</f>
        <v>1958026.48</v>
      </c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</row>
    <row r="134" spans="2:20" ht="12.75">
      <c r="B134" s="214" t="s">
        <v>357</v>
      </c>
      <c r="C134" s="233" t="s">
        <v>245</v>
      </c>
      <c r="D134" s="234" t="s">
        <v>112</v>
      </c>
      <c r="E134" s="233" t="s">
        <v>65</v>
      </c>
      <c r="F134" s="235">
        <v>1919861.48</v>
      </c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</row>
    <row r="135" spans="2:20" ht="12.75">
      <c r="B135" s="214" t="s">
        <v>357</v>
      </c>
      <c r="C135" s="233" t="s">
        <v>245</v>
      </c>
      <c r="D135" s="237" t="s">
        <v>246</v>
      </c>
      <c r="E135" s="236" t="s">
        <v>65</v>
      </c>
      <c r="F135" s="238">
        <v>1919861.48</v>
      </c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</row>
    <row r="136" spans="2:20" ht="12.75">
      <c r="B136" s="214" t="s">
        <v>357</v>
      </c>
      <c r="C136" s="233" t="s">
        <v>245</v>
      </c>
      <c r="D136" s="234" t="s">
        <v>109</v>
      </c>
      <c r="E136" s="233" t="s">
        <v>65</v>
      </c>
      <c r="F136" s="235">
        <v>38165</v>
      </c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</row>
    <row r="137" spans="2:20" ht="12.75">
      <c r="B137" s="214" t="s">
        <v>357</v>
      </c>
      <c r="C137" s="233" t="s">
        <v>245</v>
      </c>
      <c r="D137" s="234" t="s">
        <v>243</v>
      </c>
      <c r="E137" s="233" t="s">
        <v>65</v>
      </c>
      <c r="F137" s="235">
        <v>38165</v>
      </c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</row>
    <row r="138" spans="2:20" ht="12.75">
      <c r="B138" s="219" t="s">
        <v>192</v>
      </c>
      <c r="C138" s="233"/>
      <c r="D138" s="234"/>
      <c r="E138" s="233"/>
      <c r="F138" s="23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</row>
    <row r="139" spans="2:20" ht="12.75">
      <c r="B139" s="198" t="s">
        <v>10</v>
      </c>
      <c r="C139" s="230" t="s">
        <v>113</v>
      </c>
      <c r="D139" s="231"/>
      <c r="E139" s="230" t="s">
        <v>66</v>
      </c>
      <c r="F139" s="303">
        <v>0</v>
      </c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</row>
    <row r="140" spans="2:20" ht="12.75">
      <c r="B140" s="198" t="s">
        <v>10</v>
      </c>
      <c r="C140" s="239" t="s">
        <v>366</v>
      </c>
      <c r="D140" s="240" t="s">
        <v>179</v>
      </c>
      <c r="E140" s="239" t="s">
        <v>66</v>
      </c>
      <c r="F140" s="241">
        <v>0</v>
      </c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</row>
    <row r="141" spans="2:20" ht="12.75">
      <c r="B141" s="198" t="s">
        <v>10</v>
      </c>
      <c r="C141" s="249" t="s">
        <v>226</v>
      </c>
      <c r="D141" s="243" t="s">
        <v>179</v>
      </c>
      <c r="E141" s="249" t="s">
        <v>66</v>
      </c>
      <c r="F141" s="250">
        <v>0</v>
      </c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</row>
    <row r="142" spans="2:20" ht="12.75">
      <c r="B142" s="198" t="s">
        <v>438</v>
      </c>
      <c r="C142" s="249"/>
      <c r="D142" s="243"/>
      <c r="E142" s="249"/>
      <c r="F142" s="250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</row>
    <row r="143" spans="2:20" ht="12.75">
      <c r="B143" s="213" t="s">
        <v>439</v>
      </c>
      <c r="C143" s="249" t="s">
        <v>366</v>
      </c>
      <c r="D143" s="243" t="s">
        <v>437</v>
      </c>
      <c r="E143" s="249" t="s">
        <v>434</v>
      </c>
      <c r="F143" s="321">
        <v>607790</v>
      </c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</row>
    <row r="144" spans="2:20" ht="12.75">
      <c r="B144" s="213" t="s">
        <v>439</v>
      </c>
      <c r="C144" s="249" t="s">
        <v>366</v>
      </c>
      <c r="D144" s="243" t="s">
        <v>437</v>
      </c>
      <c r="E144" s="249" t="s">
        <v>434</v>
      </c>
      <c r="F144" s="250">
        <v>607790</v>
      </c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</row>
    <row r="145" spans="2:20" ht="12.75">
      <c r="B145" s="226" t="s">
        <v>50</v>
      </c>
      <c r="C145" s="246"/>
      <c r="D145" s="255"/>
      <c r="E145" s="233"/>
      <c r="F145" s="256">
        <f>F8+F26+F55+F58+F62+F72+F92+F96+F110+F114+F118+F124+F132+F143+F126+F127</f>
        <v>74193273.06000002</v>
      </c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0.57421875" style="0" customWidth="1"/>
    <col min="2" max="2" width="9.28125" style="0" bestFit="1" customWidth="1"/>
    <col min="3" max="3" width="8.57421875" style="0" customWidth="1"/>
    <col min="4" max="4" width="10.421875" style="0" customWidth="1"/>
    <col min="5" max="5" width="13.140625" style="0" customWidth="1"/>
    <col min="6" max="6" width="12.28125" style="0" customWidth="1"/>
  </cols>
  <sheetData>
    <row r="1" spans="1:5" ht="15">
      <c r="A1" s="79"/>
      <c r="B1" s="188"/>
      <c r="C1" s="188"/>
      <c r="E1" s="188"/>
    </row>
    <row r="2" spans="1:6" ht="12.75">
      <c r="A2" s="189" t="s">
        <v>565</v>
      </c>
      <c r="B2" s="190"/>
      <c r="C2" s="191"/>
      <c r="D2" s="189"/>
      <c r="E2" s="191"/>
      <c r="F2" s="192"/>
    </row>
    <row r="3" spans="1:6" ht="12.75">
      <c r="A3" s="189" t="s">
        <v>553</v>
      </c>
      <c r="B3" s="190"/>
      <c r="C3" s="191"/>
      <c r="D3" s="189"/>
      <c r="E3" s="191"/>
      <c r="F3" s="192"/>
    </row>
    <row r="4" spans="1:6" ht="12.75">
      <c r="A4" s="193" t="s">
        <v>216</v>
      </c>
      <c r="B4" s="190"/>
      <c r="C4" s="190"/>
      <c r="D4" s="189"/>
      <c r="E4" s="190"/>
      <c r="F4" s="192"/>
    </row>
    <row r="5" spans="1:6" ht="12.75">
      <c r="A5" s="189" t="s">
        <v>501</v>
      </c>
      <c r="B5" s="190"/>
      <c r="C5" s="190"/>
      <c r="D5" s="189"/>
      <c r="E5" s="190"/>
      <c r="F5" s="192"/>
    </row>
    <row r="6" spans="1:6" ht="12.75">
      <c r="A6" s="194" t="s">
        <v>20</v>
      </c>
      <c r="B6" s="195" t="s">
        <v>24</v>
      </c>
      <c r="C6" s="195" t="s">
        <v>13</v>
      </c>
      <c r="D6" s="195" t="s">
        <v>22</v>
      </c>
      <c r="E6" s="195" t="s">
        <v>3</v>
      </c>
      <c r="F6" s="195" t="s">
        <v>3</v>
      </c>
    </row>
    <row r="7" spans="1:6" ht="12.75">
      <c r="A7" s="194" t="s">
        <v>21</v>
      </c>
      <c r="B7" s="195" t="s">
        <v>25</v>
      </c>
      <c r="C7" s="196" t="s">
        <v>26</v>
      </c>
      <c r="D7" s="195" t="s">
        <v>23</v>
      </c>
      <c r="E7" s="197" t="s">
        <v>463</v>
      </c>
      <c r="F7" s="197" t="s">
        <v>106</v>
      </c>
    </row>
    <row r="8" spans="1:6" ht="24">
      <c r="A8" s="198" t="s">
        <v>127</v>
      </c>
      <c r="B8" s="230" t="s">
        <v>136</v>
      </c>
      <c r="C8" s="231"/>
      <c r="D8" s="199"/>
      <c r="E8" s="200"/>
      <c r="F8" s="200"/>
    </row>
    <row r="9" spans="1:6" ht="12.75">
      <c r="A9" s="201" t="s">
        <v>348</v>
      </c>
      <c r="B9" s="233" t="s">
        <v>137</v>
      </c>
      <c r="C9" s="234"/>
      <c r="D9" s="202"/>
      <c r="E9" s="203">
        <v>13465332</v>
      </c>
      <c r="F9" s="203">
        <v>13465332</v>
      </c>
    </row>
    <row r="10" spans="1:6" ht="12.75">
      <c r="A10" s="201" t="s">
        <v>256</v>
      </c>
      <c r="B10" s="233" t="s">
        <v>231</v>
      </c>
      <c r="C10" s="234"/>
      <c r="D10" s="202"/>
      <c r="E10" s="203">
        <f>E11</f>
        <v>6000000</v>
      </c>
      <c r="F10" s="203">
        <f>F11</f>
        <v>6000000</v>
      </c>
    </row>
    <row r="11" spans="1:6" ht="12.75">
      <c r="A11" s="201" t="s">
        <v>256</v>
      </c>
      <c r="B11" s="236" t="s">
        <v>231</v>
      </c>
      <c r="C11" s="237" t="s">
        <v>109</v>
      </c>
      <c r="D11" s="202" t="s">
        <v>35</v>
      </c>
      <c r="E11" s="205">
        <f>E12</f>
        <v>6000000</v>
      </c>
      <c r="F11" s="205">
        <f>F12</f>
        <v>6000000</v>
      </c>
    </row>
    <row r="12" spans="1:6" ht="12.75">
      <c r="A12" s="201" t="s">
        <v>256</v>
      </c>
      <c r="B12" s="233" t="s">
        <v>231</v>
      </c>
      <c r="C12" s="234" t="s">
        <v>243</v>
      </c>
      <c r="D12" s="202" t="s">
        <v>18</v>
      </c>
      <c r="E12" s="203">
        <v>6000000</v>
      </c>
      <c r="F12" s="203">
        <v>6000000</v>
      </c>
    </row>
    <row r="13" spans="1:6" ht="12.75">
      <c r="A13" s="284" t="s">
        <v>116</v>
      </c>
      <c r="B13" s="233"/>
      <c r="C13" s="234"/>
      <c r="D13" s="202"/>
      <c r="E13" s="203"/>
      <c r="F13" s="203"/>
    </row>
    <row r="14" spans="1:6" ht="12.75">
      <c r="A14" s="201" t="s">
        <v>296</v>
      </c>
      <c r="B14" s="233" t="s">
        <v>232</v>
      </c>
      <c r="C14" s="234"/>
      <c r="D14" s="202"/>
      <c r="E14" s="203">
        <v>700000</v>
      </c>
      <c r="F14" s="203">
        <v>700000</v>
      </c>
    </row>
    <row r="15" spans="1:6" ht="12.75">
      <c r="A15" s="216" t="s">
        <v>296</v>
      </c>
      <c r="B15" s="233" t="s">
        <v>232</v>
      </c>
      <c r="C15" s="237" t="s">
        <v>109</v>
      </c>
      <c r="D15" s="202" t="s">
        <v>35</v>
      </c>
      <c r="E15" s="203">
        <f>E16</f>
        <v>700000</v>
      </c>
      <c r="F15" s="203">
        <f>F16</f>
        <v>700000</v>
      </c>
    </row>
    <row r="16" spans="1:6" ht="12.75">
      <c r="A16" s="201" t="s">
        <v>296</v>
      </c>
      <c r="B16" s="233" t="s">
        <v>232</v>
      </c>
      <c r="C16" s="234" t="s">
        <v>243</v>
      </c>
      <c r="D16" s="202" t="s">
        <v>18</v>
      </c>
      <c r="E16" s="205">
        <v>700000</v>
      </c>
      <c r="F16" s="205">
        <v>700000</v>
      </c>
    </row>
    <row r="17" spans="1:6" ht="12.75">
      <c r="A17" s="284" t="s">
        <v>116</v>
      </c>
      <c r="B17" s="233"/>
      <c r="C17" s="234"/>
      <c r="D17" s="202"/>
      <c r="E17" s="203"/>
      <c r="F17" s="203"/>
    </row>
    <row r="18" spans="1:6" ht="12.75">
      <c r="A18" s="207" t="s">
        <v>349</v>
      </c>
      <c r="B18" s="233" t="s">
        <v>233</v>
      </c>
      <c r="C18" s="234"/>
      <c r="D18" s="202"/>
      <c r="E18" s="203">
        <v>600000</v>
      </c>
      <c r="F18" s="203">
        <v>600000</v>
      </c>
    </row>
    <row r="19" spans="1:6" ht="12.75">
      <c r="A19" s="207" t="s">
        <v>349</v>
      </c>
      <c r="B19" s="233" t="s">
        <v>233</v>
      </c>
      <c r="C19" s="234" t="s">
        <v>109</v>
      </c>
      <c r="D19" s="202" t="s">
        <v>35</v>
      </c>
      <c r="E19" s="203">
        <v>600000</v>
      </c>
      <c r="F19" s="203">
        <v>600000</v>
      </c>
    </row>
    <row r="20" spans="1:6" ht="12.75">
      <c r="A20" s="207" t="s">
        <v>349</v>
      </c>
      <c r="B20" s="233" t="s">
        <v>233</v>
      </c>
      <c r="C20" s="237" t="s">
        <v>243</v>
      </c>
      <c r="D20" s="202" t="s">
        <v>18</v>
      </c>
      <c r="E20" s="203">
        <v>600000</v>
      </c>
      <c r="F20" s="203">
        <v>600000</v>
      </c>
    </row>
    <row r="21" spans="1:6" ht="12.75">
      <c r="A21" s="284" t="s">
        <v>116</v>
      </c>
      <c r="B21" s="233"/>
      <c r="C21" s="234"/>
      <c r="D21" s="217"/>
      <c r="E21" s="218"/>
      <c r="F21" s="218"/>
    </row>
    <row r="22" spans="1:6" ht="12.75">
      <c r="A22" s="207" t="s">
        <v>186</v>
      </c>
      <c r="B22" s="233"/>
      <c r="C22" s="234"/>
      <c r="D22" s="217"/>
      <c r="E22" s="218"/>
      <c r="F22" s="218"/>
    </row>
    <row r="23" spans="1:6" ht="12.75">
      <c r="A23" s="201" t="s">
        <v>268</v>
      </c>
      <c r="B23" s="233" t="s">
        <v>234</v>
      </c>
      <c r="C23" s="234"/>
      <c r="D23" s="217"/>
      <c r="E23" s="218"/>
      <c r="F23" s="218"/>
    </row>
    <row r="24" spans="1:6" ht="12.75">
      <c r="A24" s="201" t="s">
        <v>268</v>
      </c>
      <c r="B24" s="233" t="s">
        <v>234</v>
      </c>
      <c r="C24" s="237" t="s">
        <v>109</v>
      </c>
      <c r="D24" s="202" t="s">
        <v>35</v>
      </c>
      <c r="E24" s="203">
        <v>6165332</v>
      </c>
      <c r="F24" s="203">
        <v>6165332</v>
      </c>
    </row>
    <row r="25" spans="1:6" ht="12.75">
      <c r="A25" s="201" t="s">
        <v>268</v>
      </c>
      <c r="B25" s="233" t="s">
        <v>234</v>
      </c>
      <c r="C25" s="234" t="s">
        <v>243</v>
      </c>
      <c r="D25" s="202" t="s">
        <v>18</v>
      </c>
      <c r="E25" s="203">
        <v>6165332</v>
      </c>
      <c r="F25" s="203">
        <v>6165332</v>
      </c>
    </row>
    <row r="26" spans="1:6" ht="12.75">
      <c r="A26" s="242" t="s">
        <v>193</v>
      </c>
      <c r="B26" s="233"/>
      <c r="C26" s="234"/>
      <c r="D26" s="217"/>
      <c r="E26" s="218"/>
      <c r="F26" s="218"/>
    </row>
    <row r="27" spans="1:6" ht="24">
      <c r="A27" s="198" t="s">
        <v>127</v>
      </c>
      <c r="B27" s="233"/>
      <c r="C27" s="234"/>
      <c r="D27" s="202"/>
      <c r="E27" s="203"/>
      <c r="F27" s="203"/>
    </row>
    <row r="28" spans="1:6" ht="12.75">
      <c r="A28" s="208" t="s">
        <v>292</v>
      </c>
      <c r="B28" s="233" t="s">
        <v>138</v>
      </c>
      <c r="C28" s="234"/>
      <c r="D28" s="202" t="s">
        <v>188</v>
      </c>
      <c r="E28" s="203">
        <f>E29</f>
        <v>4086500</v>
      </c>
      <c r="F28" s="203">
        <f>F29</f>
        <v>4080900</v>
      </c>
    </row>
    <row r="29" spans="1:6" ht="12.75">
      <c r="A29" s="208" t="s">
        <v>252</v>
      </c>
      <c r="B29" s="239" t="s">
        <v>251</v>
      </c>
      <c r="C29" s="240"/>
      <c r="D29" s="202" t="s">
        <v>104</v>
      </c>
      <c r="E29" s="210">
        <v>4086500</v>
      </c>
      <c r="F29" s="210">
        <v>4080900</v>
      </c>
    </row>
    <row r="30" spans="1:6" ht="12.75">
      <c r="A30" s="211" t="s">
        <v>350</v>
      </c>
      <c r="B30" s="239" t="s">
        <v>251</v>
      </c>
      <c r="C30" s="240" t="s">
        <v>109</v>
      </c>
      <c r="D30" s="209" t="s">
        <v>104</v>
      </c>
      <c r="E30" s="210">
        <v>4086500</v>
      </c>
      <c r="F30" s="210">
        <v>4080900</v>
      </c>
    </row>
    <row r="31" spans="1:6" ht="12.75">
      <c r="A31" s="208" t="s">
        <v>252</v>
      </c>
      <c r="B31" s="236" t="s">
        <v>251</v>
      </c>
      <c r="C31" s="237" t="s">
        <v>243</v>
      </c>
      <c r="D31" s="209" t="s">
        <v>104</v>
      </c>
      <c r="E31" s="210">
        <v>4086500</v>
      </c>
      <c r="F31" s="210">
        <v>4080900</v>
      </c>
    </row>
    <row r="32" spans="1:6" ht="12.75">
      <c r="A32" s="206" t="s">
        <v>351</v>
      </c>
      <c r="B32" s="239"/>
      <c r="C32" s="240"/>
      <c r="D32" s="204"/>
      <c r="E32" s="205"/>
      <c r="F32" s="205"/>
    </row>
    <row r="33" spans="1:6" ht="12.75">
      <c r="A33" s="242" t="s">
        <v>176</v>
      </c>
      <c r="B33" s="239" t="s">
        <v>229</v>
      </c>
      <c r="C33" s="240" t="s">
        <v>109</v>
      </c>
      <c r="D33" s="209" t="s">
        <v>188</v>
      </c>
      <c r="E33" s="210">
        <v>600000</v>
      </c>
      <c r="F33" s="210">
        <v>600000</v>
      </c>
    </row>
    <row r="34" spans="1:6" ht="12.75">
      <c r="A34" s="242" t="s">
        <v>176</v>
      </c>
      <c r="B34" s="239" t="s">
        <v>229</v>
      </c>
      <c r="C34" s="240" t="s">
        <v>243</v>
      </c>
      <c r="D34" s="209" t="s">
        <v>104</v>
      </c>
      <c r="E34" s="210">
        <v>600000</v>
      </c>
      <c r="F34" s="210">
        <v>600000</v>
      </c>
    </row>
    <row r="35" spans="1:6" ht="12.75">
      <c r="A35" s="242"/>
      <c r="B35" s="239"/>
      <c r="C35" s="240"/>
      <c r="D35" s="209"/>
      <c r="E35" s="210"/>
      <c r="F35" s="210"/>
    </row>
    <row r="36" spans="1:6" ht="12.75">
      <c r="A36" s="211" t="s">
        <v>164</v>
      </c>
      <c r="B36" s="239" t="s">
        <v>230</v>
      </c>
      <c r="C36" s="240"/>
      <c r="D36" s="209" t="s">
        <v>188</v>
      </c>
      <c r="E36" s="210"/>
      <c r="F36" s="210"/>
    </row>
    <row r="37" spans="1:6" ht="12.75">
      <c r="A37" s="216" t="s">
        <v>177</v>
      </c>
      <c r="B37" s="239" t="s">
        <v>230</v>
      </c>
      <c r="C37" s="237" t="s">
        <v>109</v>
      </c>
      <c r="D37" s="209" t="s">
        <v>104</v>
      </c>
      <c r="E37" s="210"/>
      <c r="F37" s="210"/>
    </row>
    <row r="38" spans="1:6" ht="12.75">
      <c r="A38" s="216" t="s">
        <v>177</v>
      </c>
      <c r="B38" s="239" t="s">
        <v>230</v>
      </c>
      <c r="C38" s="240" t="s">
        <v>243</v>
      </c>
      <c r="D38" s="204" t="s">
        <v>104</v>
      </c>
      <c r="E38" s="205"/>
      <c r="F38" s="205"/>
    </row>
    <row r="39" spans="1:6" ht="36">
      <c r="A39" s="201" t="s">
        <v>181</v>
      </c>
      <c r="B39" s="239" t="s">
        <v>291</v>
      </c>
      <c r="C39" s="240"/>
      <c r="D39" s="209" t="s">
        <v>353</v>
      </c>
      <c r="E39" s="210"/>
      <c r="F39" s="210"/>
    </row>
    <row r="40" spans="1:6" ht="12.75">
      <c r="A40" s="201" t="s">
        <v>354</v>
      </c>
      <c r="B40" s="239" t="s">
        <v>291</v>
      </c>
      <c r="C40" s="240"/>
      <c r="D40" s="209" t="s">
        <v>261</v>
      </c>
      <c r="E40" s="210"/>
      <c r="F40" s="210"/>
    </row>
    <row r="41" spans="1:6" ht="12.75">
      <c r="A41" s="201" t="s">
        <v>264</v>
      </c>
      <c r="B41" s="239" t="s">
        <v>262</v>
      </c>
      <c r="C41" s="240" t="s">
        <v>109</v>
      </c>
      <c r="D41" s="209" t="s">
        <v>261</v>
      </c>
      <c r="E41" s="210"/>
      <c r="F41" s="210"/>
    </row>
    <row r="42" spans="1:6" ht="12.75">
      <c r="A42" s="201" t="s">
        <v>264</v>
      </c>
      <c r="B42" s="239" t="s">
        <v>262</v>
      </c>
      <c r="C42" s="240" t="s">
        <v>243</v>
      </c>
      <c r="D42" s="209" t="s">
        <v>261</v>
      </c>
      <c r="E42" s="210"/>
      <c r="F42" s="210"/>
    </row>
    <row r="43" spans="1:6" ht="36">
      <c r="A43" s="201" t="s">
        <v>181</v>
      </c>
      <c r="B43" s="239" t="s">
        <v>291</v>
      </c>
      <c r="C43" s="240"/>
      <c r="D43" s="204" t="s">
        <v>353</v>
      </c>
      <c r="E43" s="205"/>
      <c r="F43" s="205"/>
    </row>
    <row r="44" spans="1:6" ht="12.75">
      <c r="A44" s="212" t="s">
        <v>352</v>
      </c>
      <c r="B44" s="239" t="s">
        <v>235</v>
      </c>
      <c r="C44" s="240" t="s">
        <v>109</v>
      </c>
      <c r="D44" s="209" t="s">
        <v>267</v>
      </c>
      <c r="E44" s="210">
        <f>E45</f>
        <v>0</v>
      </c>
      <c r="F44" s="210">
        <f>F45</f>
        <v>0</v>
      </c>
    </row>
    <row r="45" spans="1:6" ht="12.75">
      <c r="A45" s="212" t="s">
        <v>352</v>
      </c>
      <c r="B45" s="239" t="s">
        <v>235</v>
      </c>
      <c r="C45" s="240" t="s">
        <v>243</v>
      </c>
      <c r="D45" s="209" t="s">
        <v>267</v>
      </c>
      <c r="E45" s="210">
        <f>E46</f>
        <v>0</v>
      </c>
      <c r="F45" s="210">
        <f>F46</f>
        <v>0</v>
      </c>
    </row>
    <row r="46" spans="1:6" ht="12.75">
      <c r="A46" s="207" t="s">
        <v>116</v>
      </c>
      <c r="B46" s="234"/>
      <c r="C46" s="243"/>
      <c r="D46" s="209"/>
      <c r="E46" s="210"/>
      <c r="F46" s="210"/>
    </row>
    <row r="47" spans="1:6" ht="12.75">
      <c r="A47" s="207" t="s">
        <v>186</v>
      </c>
      <c r="B47" s="234"/>
      <c r="C47" s="243"/>
      <c r="D47" s="209"/>
      <c r="E47" s="210"/>
      <c r="F47" s="210"/>
    </row>
    <row r="48" spans="1:6" ht="36">
      <c r="A48" s="201" t="s">
        <v>210</v>
      </c>
      <c r="B48" s="240" t="s">
        <v>237</v>
      </c>
      <c r="C48" s="240"/>
      <c r="D48" s="204" t="s">
        <v>35</v>
      </c>
      <c r="E48" s="205">
        <f>E58</f>
        <v>2000000</v>
      </c>
      <c r="F48" s="205">
        <f>F58</f>
        <v>2000000</v>
      </c>
    </row>
    <row r="49" spans="1:6" ht="12.75">
      <c r="A49" s="201" t="s">
        <v>211</v>
      </c>
      <c r="B49" s="240" t="s">
        <v>235</v>
      </c>
      <c r="C49" s="240"/>
      <c r="D49" s="209" t="s">
        <v>175</v>
      </c>
      <c r="E49" s="203">
        <f>E50+E55</f>
        <v>0</v>
      </c>
      <c r="F49" s="210">
        <f>F50</f>
        <v>0</v>
      </c>
    </row>
    <row r="50" spans="1:6" ht="12.75">
      <c r="A50" s="216" t="s">
        <v>211</v>
      </c>
      <c r="B50" s="237" t="s">
        <v>235</v>
      </c>
      <c r="C50" s="237" t="s">
        <v>109</v>
      </c>
      <c r="D50" s="209" t="s">
        <v>175</v>
      </c>
      <c r="E50" s="210">
        <f>E51</f>
        <v>0</v>
      </c>
      <c r="F50" s="210">
        <f>F51</f>
        <v>0</v>
      </c>
    </row>
    <row r="51" spans="1:6" ht="12.75">
      <c r="A51" s="216" t="s">
        <v>211</v>
      </c>
      <c r="B51" s="233" t="s">
        <v>235</v>
      </c>
      <c r="C51" s="234" t="s">
        <v>243</v>
      </c>
      <c r="D51" s="209" t="s">
        <v>175</v>
      </c>
      <c r="E51" s="210">
        <v>0</v>
      </c>
      <c r="F51" s="210">
        <v>0</v>
      </c>
    </row>
    <row r="52" spans="1:6" ht="12.75">
      <c r="A52" s="207" t="s">
        <v>116</v>
      </c>
      <c r="B52" s="233"/>
      <c r="C52" s="234"/>
      <c r="D52" s="204" t="s">
        <v>35</v>
      </c>
      <c r="E52" s="203"/>
      <c r="F52" s="203"/>
    </row>
    <row r="53" spans="1:6" ht="12.75">
      <c r="A53" s="213" t="s">
        <v>187</v>
      </c>
      <c r="B53" s="233" t="s">
        <v>237</v>
      </c>
      <c r="C53" s="234"/>
      <c r="D53" s="209" t="s">
        <v>175</v>
      </c>
      <c r="E53" s="203">
        <f aca="true" t="shared" si="0" ref="E53:F56">E54</f>
        <v>0</v>
      </c>
      <c r="F53" s="203">
        <f t="shared" si="0"/>
        <v>0</v>
      </c>
    </row>
    <row r="54" spans="1:6" ht="12.75">
      <c r="A54" s="206" t="s">
        <v>212</v>
      </c>
      <c r="B54" s="233" t="s">
        <v>300</v>
      </c>
      <c r="C54" s="234"/>
      <c r="D54" s="209" t="s">
        <v>175</v>
      </c>
      <c r="E54" s="205">
        <f t="shared" si="0"/>
        <v>0</v>
      </c>
      <c r="F54" s="205">
        <f t="shared" si="0"/>
        <v>0</v>
      </c>
    </row>
    <row r="55" spans="1:6" ht="12.75">
      <c r="A55" s="206" t="s">
        <v>212</v>
      </c>
      <c r="B55" s="236" t="s">
        <v>300</v>
      </c>
      <c r="C55" s="237" t="s">
        <v>109</v>
      </c>
      <c r="D55" s="209" t="s">
        <v>175</v>
      </c>
      <c r="E55" s="203">
        <f t="shared" si="0"/>
        <v>0</v>
      </c>
      <c r="F55" s="203">
        <f t="shared" si="0"/>
        <v>0</v>
      </c>
    </row>
    <row r="56" spans="1:6" ht="12.75">
      <c r="A56" s="206" t="s">
        <v>212</v>
      </c>
      <c r="B56" s="233" t="s">
        <v>300</v>
      </c>
      <c r="C56" s="234" t="s">
        <v>243</v>
      </c>
      <c r="D56" s="202"/>
      <c r="E56" s="203">
        <f t="shared" si="0"/>
        <v>0</v>
      </c>
      <c r="F56" s="203">
        <f t="shared" si="0"/>
        <v>0</v>
      </c>
    </row>
    <row r="57" spans="1:6" ht="12.75">
      <c r="A57" s="207" t="s">
        <v>116</v>
      </c>
      <c r="B57" s="233"/>
      <c r="C57" s="234"/>
      <c r="D57" s="202"/>
      <c r="E57" s="203">
        <v>0</v>
      </c>
      <c r="F57" s="203">
        <v>0</v>
      </c>
    </row>
    <row r="58" spans="1:6" ht="12.75">
      <c r="A58" s="213" t="s">
        <v>187</v>
      </c>
      <c r="B58" s="233" t="s">
        <v>237</v>
      </c>
      <c r="C58" s="234"/>
      <c r="D58" s="204" t="s">
        <v>35</v>
      </c>
      <c r="E58" s="203">
        <f aca="true" t="shared" si="1" ref="E58:F60">E59</f>
        <v>2000000</v>
      </c>
      <c r="F58" s="203">
        <f t="shared" si="1"/>
        <v>2000000</v>
      </c>
    </row>
    <row r="59" spans="1:6" ht="12.75">
      <c r="A59" s="206" t="s">
        <v>213</v>
      </c>
      <c r="B59" s="233" t="s">
        <v>238</v>
      </c>
      <c r="C59" s="234"/>
      <c r="D59" s="209" t="s">
        <v>175</v>
      </c>
      <c r="E59" s="205">
        <f t="shared" si="1"/>
        <v>2000000</v>
      </c>
      <c r="F59" s="205">
        <f t="shared" si="1"/>
        <v>2000000</v>
      </c>
    </row>
    <row r="60" spans="1:6" ht="12.75">
      <c r="A60" s="206" t="s">
        <v>213</v>
      </c>
      <c r="B60" s="236" t="s">
        <v>238</v>
      </c>
      <c r="C60" s="237" t="s">
        <v>109</v>
      </c>
      <c r="D60" s="209" t="s">
        <v>175</v>
      </c>
      <c r="E60" s="203">
        <f t="shared" si="1"/>
        <v>2000000</v>
      </c>
      <c r="F60" s="203">
        <f t="shared" si="1"/>
        <v>2000000</v>
      </c>
    </row>
    <row r="61" spans="1:6" ht="12.75">
      <c r="A61" s="206" t="s">
        <v>213</v>
      </c>
      <c r="B61" s="233" t="s">
        <v>238</v>
      </c>
      <c r="C61" s="234" t="s">
        <v>243</v>
      </c>
      <c r="D61" s="209" t="s">
        <v>175</v>
      </c>
      <c r="E61" s="203">
        <v>2000000</v>
      </c>
      <c r="F61" s="203">
        <v>2000000</v>
      </c>
    </row>
    <row r="62" spans="1:6" ht="12.75">
      <c r="A62" s="285" t="s">
        <v>500</v>
      </c>
      <c r="B62" s="230" t="s">
        <v>117</v>
      </c>
      <c r="C62" s="231"/>
      <c r="D62" s="202" t="s">
        <v>189</v>
      </c>
      <c r="E62" s="203">
        <v>0</v>
      </c>
      <c r="F62" s="203">
        <v>0</v>
      </c>
    </row>
    <row r="63" spans="1:6" ht="24">
      <c r="A63" s="212" t="s">
        <v>487</v>
      </c>
      <c r="B63" s="233" t="s">
        <v>172</v>
      </c>
      <c r="C63" s="234"/>
      <c r="D63" s="209" t="s">
        <v>11</v>
      </c>
      <c r="E63" s="210">
        <f>E64+E72+E77</f>
        <v>13229995</v>
      </c>
      <c r="F63" s="210">
        <f>F64+F72+F77</f>
        <v>13229995</v>
      </c>
    </row>
    <row r="64" spans="1:6" ht="12.75">
      <c r="A64" s="212" t="s">
        <v>355</v>
      </c>
      <c r="B64" s="233" t="s">
        <v>118</v>
      </c>
      <c r="C64" s="234"/>
      <c r="D64" s="209" t="s">
        <v>11</v>
      </c>
      <c r="E64" s="210">
        <f>E65</f>
        <v>4474995</v>
      </c>
      <c r="F64" s="210">
        <f>F65</f>
        <v>4474995</v>
      </c>
    </row>
    <row r="65" spans="1:6" ht="12.75">
      <c r="A65" s="212" t="s">
        <v>355</v>
      </c>
      <c r="B65" s="236" t="s">
        <v>118</v>
      </c>
      <c r="C65" s="237" t="s">
        <v>168</v>
      </c>
      <c r="D65" s="204" t="s">
        <v>11</v>
      </c>
      <c r="E65" s="205">
        <f>E66</f>
        <v>4474995</v>
      </c>
      <c r="F65" s="205">
        <f>F66</f>
        <v>4474995</v>
      </c>
    </row>
    <row r="66" spans="1:6" ht="12.75">
      <c r="A66" s="212" t="s">
        <v>355</v>
      </c>
      <c r="B66" s="233" t="s">
        <v>118</v>
      </c>
      <c r="C66" s="234" t="s">
        <v>119</v>
      </c>
      <c r="D66" s="202" t="s">
        <v>11</v>
      </c>
      <c r="E66" s="203">
        <v>4474995</v>
      </c>
      <c r="F66" s="203">
        <v>4474995</v>
      </c>
    </row>
    <row r="67" spans="1:6" ht="12.75">
      <c r="A67" s="213" t="s">
        <v>194</v>
      </c>
      <c r="B67" s="233"/>
      <c r="C67" s="234"/>
      <c r="D67" s="202"/>
      <c r="E67" s="203"/>
      <c r="F67" s="203"/>
    </row>
    <row r="68" spans="1:6" ht="12.75">
      <c r="A68" s="219" t="s">
        <v>197</v>
      </c>
      <c r="B68" s="233" t="s">
        <v>118</v>
      </c>
      <c r="C68" s="234"/>
      <c r="D68" s="202" t="s">
        <v>189</v>
      </c>
      <c r="E68" s="203">
        <v>7455000</v>
      </c>
      <c r="F68" s="203">
        <v>7455000</v>
      </c>
    </row>
    <row r="69" spans="1:6" ht="36">
      <c r="A69" s="212" t="s">
        <v>502</v>
      </c>
      <c r="B69" s="233" t="s">
        <v>120</v>
      </c>
      <c r="C69" s="234"/>
      <c r="D69" s="209" t="s">
        <v>11</v>
      </c>
      <c r="E69" s="203">
        <v>7455000</v>
      </c>
      <c r="F69" s="203">
        <v>7455000</v>
      </c>
    </row>
    <row r="70" spans="1:6" ht="12.75">
      <c r="A70" s="212" t="s">
        <v>356</v>
      </c>
      <c r="B70" s="233" t="s">
        <v>121</v>
      </c>
      <c r="C70" s="234"/>
      <c r="D70" s="209" t="s">
        <v>11</v>
      </c>
      <c r="E70" s="203">
        <v>7455000</v>
      </c>
      <c r="F70" s="203">
        <v>7455000</v>
      </c>
    </row>
    <row r="71" spans="1:6" ht="12.75">
      <c r="A71" s="212" t="s">
        <v>356</v>
      </c>
      <c r="B71" s="236" t="s">
        <v>121</v>
      </c>
      <c r="C71" s="237" t="s">
        <v>168</v>
      </c>
      <c r="D71" s="204" t="s">
        <v>11</v>
      </c>
      <c r="E71" s="203">
        <v>7455000</v>
      </c>
      <c r="F71" s="203">
        <v>7455000</v>
      </c>
    </row>
    <row r="72" spans="1:6" ht="12.75">
      <c r="A72" s="212" t="s">
        <v>356</v>
      </c>
      <c r="B72" s="233" t="s">
        <v>121</v>
      </c>
      <c r="C72" s="234" t="s">
        <v>119</v>
      </c>
      <c r="D72" s="202" t="s">
        <v>11</v>
      </c>
      <c r="E72" s="203">
        <v>7455000</v>
      </c>
      <c r="F72" s="203">
        <v>7455000</v>
      </c>
    </row>
    <row r="73" spans="1:6" ht="12.75">
      <c r="A73" s="219" t="s">
        <v>197</v>
      </c>
      <c r="B73" s="233"/>
      <c r="C73" s="234"/>
      <c r="D73" s="217"/>
      <c r="E73" s="218"/>
      <c r="F73" s="218"/>
    </row>
    <row r="74" spans="1:6" ht="24">
      <c r="A74" s="215" t="s">
        <v>182</v>
      </c>
      <c r="B74" s="239" t="s">
        <v>240</v>
      </c>
      <c r="C74" s="240"/>
      <c r="D74" s="202" t="s">
        <v>189</v>
      </c>
      <c r="E74" s="203">
        <v>1300000</v>
      </c>
      <c r="F74" s="203">
        <v>1300000</v>
      </c>
    </row>
    <row r="75" spans="1:6" ht="12.75">
      <c r="A75" s="206" t="s">
        <v>305</v>
      </c>
      <c r="B75" s="239" t="s">
        <v>240</v>
      </c>
      <c r="C75" s="240"/>
      <c r="D75" s="209" t="s">
        <v>11</v>
      </c>
      <c r="E75" s="203">
        <v>1300000</v>
      </c>
      <c r="F75" s="203">
        <v>1300000</v>
      </c>
    </row>
    <row r="76" spans="1:6" ht="12.75">
      <c r="A76" s="206" t="s">
        <v>305</v>
      </c>
      <c r="B76" s="236" t="s">
        <v>240</v>
      </c>
      <c r="C76" s="237" t="s">
        <v>109</v>
      </c>
      <c r="D76" s="209" t="s">
        <v>11</v>
      </c>
      <c r="E76" s="203">
        <v>1300000</v>
      </c>
      <c r="F76" s="203">
        <v>1300000</v>
      </c>
    </row>
    <row r="77" spans="1:6" ht="12.75">
      <c r="A77" s="206" t="s">
        <v>305</v>
      </c>
      <c r="B77" s="233" t="s">
        <v>240</v>
      </c>
      <c r="C77" s="234" t="s">
        <v>243</v>
      </c>
      <c r="D77" s="204" t="s">
        <v>11</v>
      </c>
      <c r="E77" s="203">
        <v>1300000</v>
      </c>
      <c r="F77" s="203">
        <v>1300000</v>
      </c>
    </row>
    <row r="78" spans="1:6" ht="12.75">
      <c r="A78" s="286" t="s">
        <v>196</v>
      </c>
      <c r="B78" s="233"/>
      <c r="C78" s="234"/>
      <c r="D78" s="217"/>
      <c r="E78" s="218"/>
      <c r="F78" s="218"/>
    </row>
    <row r="79" spans="1:6" ht="12.75">
      <c r="A79" s="219" t="s">
        <v>123</v>
      </c>
      <c r="B79" s="233"/>
      <c r="C79" s="234"/>
      <c r="D79" s="202"/>
      <c r="E79" s="203"/>
      <c r="F79" s="203"/>
    </row>
    <row r="80" spans="1:6" ht="21">
      <c r="A80" s="287" t="s">
        <v>493</v>
      </c>
      <c r="B80" s="230" t="s">
        <v>124</v>
      </c>
      <c r="C80" s="231"/>
      <c r="D80" s="202" t="s">
        <v>122</v>
      </c>
      <c r="E80" s="203">
        <f>E81</f>
        <v>0</v>
      </c>
      <c r="F80" s="203">
        <f>F81</f>
        <v>0</v>
      </c>
    </row>
    <row r="81" spans="1:6" ht="36">
      <c r="A81" s="214" t="s">
        <v>128</v>
      </c>
      <c r="B81" s="233" t="s">
        <v>173</v>
      </c>
      <c r="C81" s="233"/>
      <c r="D81" s="202" t="s">
        <v>64</v>
      </c>
      <c r="E81" s="203">
        <v>0</v>
      </c>
      <c r="F81" s="203">
        <v>0</v>
      </c>
    </row>
    <row r="82" spans="1:6" ht="12.75">
      <c r="A82" s="214" t="s">
        <v>368</v>
      </c>
      <c r="B82" s="233" t="s">
        <v>174</v>
      </c>
      <c r="C82" s="233"/>
      <c r="D82" s="199" t="s">
        <v>64</v>
      </c>
      <c r="E82" s="200">
        <f>E83+E87+E90</f>
        <v>10270000</v>
      </c>
      <c r="F82" s="200">
        <f>F83+F87+F90</f>
        <v>10270000</v>
      </c>
    </row>
    <row r="83" spans="1:6" ht="12.75">
      <c r="A83" s="214" t="s">
        <v>367</v>
      </c>
      <c r="B83" s="236" t="s">
        <v>174</v>
      </c>
      <c r="C83" s="236" t="s">
        <v>168</v>
      </c>
      <c r="D83" s="202" t="s">
        <v>64</v>
      </c>
      <c r="E83" s="210">
        <f>E84</f>
        <v>8970000</v>
      </c>
      <c r="F83" s="210">
        <f>F84</f>
        <v>8970000</v>
      </c>
    </row>
    <row r="84" spans="1:6" ht="12.75">
      <c r="A84" s="214" t="s">
        <v>368</v>
      </c>
      <c r="B84" s="233" t="s">
        <v>174</v>
      </c>
      <c r="C84" s="233" t="s">
        <v>119</v>
      </c>
      <c r="D84" s="202" t="s">
        <v>64</v>
      </c>
      <c r="E84" s="210">
        <v>8970000</v>
      </c>
      <c r="F84" s="210">
        <v>8970000</v>
      </c>
    </row>
    <row r="85" spans="1:6" ht="12.75">
      <c r="A85" s="244" t="s">
        <v>196</v>
      </c>
      <c r="B85" s="233"/>
      <c r="C85" s="233"/>
      <c r="D85" s="217"/>
      <c r="E85" s="218"/>
      <c r="F85" s="218"/>
    </row>
    <row r="86" spans="1:6" ht="12.75">
      <c r="A86" s="219" t="s">
        <v>123</v>
      </c>
      <c r="B86" s="233"/>
      <c r="C86" s="233"/>
      <c r="D86" s="202"/>
      <c r="E86" s="210"/>
      <c r="F86" s="210"/>
    </row>
    <row r="87" spans="1:6" ht="24">
      <c r="A87" s="214" t="s">
        <v>494</v>
      </c>
      <c r="B87" s="239" t="s">
        <v>358</v>
      </c>
      <c r="C87" s="233"/>
      <c r="D87" s="202" t="s">
        <v>122</v>
      </c>
      <c r="E87" s="210">
        <f>E88</f>
        <v>800000</v>
      </c>
      <c r="F87" s="210">
        <f>F88</f>
        <v>800000</v>
      </c>
    </row>
    <row r="88" spans="1:6" ht="24">
      <c r="A88" s="214" t="s">
        <v>284</v>
      </c>
      <c r="B88" s="239" t="s">
        <v>359</v>
      </c>
      <c r="C88" s="233" t="s">
        <v>168</v>
      </c>
      <c r="D88" s="202" t="s">
        <v>64</v>
      </c>
      <c r="E88" s="210">
        <v>800000</v>
      </c>
      <c r="F88" s="210">
        <v>800000</v>
      </c>
    </row>
    <row r="89" spans="1:6" ht="24">
      <c r="A89" s="214" t="s">
        <v>284</v>
      </c>
      <c r="B89" s="236" t="s">
        <v>276</v>
      </c>
      <c r="C89" s="236" t="s">
        <v>125</v>
      </c>
      <c r="D89" s="202" t="s">
        <v>64</v>
      </c>
      <c r="E89" s="210">
        <v>800000</v>
      </c>
      <c r="F89" s="210">
        <v>800000</v>
      </c>
    </row>
    <row r="90" spans="1:6" ht="12.75">
      <c r="A90" s="244" t="s">
        <v>196</v>
      </c>
      <c r="B90" s="233"/>
      <c r="C90" s="233"/>
      <c r="D90" s="202" t="s">
        <v>122</v>
      </c>
      <c r="E90" s="210">
        <v>500000</v>
      </c>
      <c r="F90" s="210">
        <v>500000</v>
      </c>
    </row>
    <row r="91" spans="1:6" ht="12.75">
      <c r="A91" s="219" t="s">
        <v>123</v>
      </c>
      <c r="B91" s="233" t="s">
        <v>360</v>
      </c>
      <c r="C91" s="233"/>
      <c r="D91" s="204" t="s">
        <v>64</v>
      </c>
      <c r="E91" s="210">
        <v>500000</v>
      </c>
      <c r="F91" s="210">
        <v>500000</v>
      </c>
    </row>
    <row r="92" spans="1:6" ht="12.75">
      <c r="A92" s="214" t="s">
        <v>310</v>
      </c>
      <c r="B92" s="233" t="s">
        <v>241</v>
      </c>
      <c r="C92" s="240" t="s">
        <v>109</v>
      </c>
      <c r="D92" s="202" t="s">
        <v>64</v>
      </c>
      <c r="E92" s="210">
        <v>500000</v>
      </c>
      <c r="F92" s="210">
        <v>500000</v>
      </c>
    </row>
    <row r="93" spans="1:6" ht="12.75">
      <c r="A93" s="214" t="s">
        <v>310</v>
      </c>
      <c r="B93" s="236" t="s">
        <v>241</v>
      </c>
      <c r="C93" s="237" t="s">
        <v>243</v>
      </c>
      <c r="D93" s="202" t="s">
        <v>64</v>
      </c>
      <c r="E93" s="210">
        <v>500000</v>
      </c>
      <c r="F93" s="210">
        <v>500000</v>
      </c>
    </row>
    <row r="94" spans="1:6" ht="12.75">
      <c r="A94" s="288" t="s">
        <v>195</v>
      </c>
      <c r="B94" s="233"/>
      <c r="C94" s="233"/>
      <c r="D94" s="202"/>
      <c r="E94" s="210"/>
      <c r="F94" s="210"/>
    </row>
    <row r="95" spans="1:6" ht="12.75">
      <c r="A95" s="244" t="s">
        <v>190</v>
      </c>
      <c r="B95" s="233"/>
      <c r="C95" s="233"/>
      <c r="D95" s="209" t="s">
        <v>183</v>
      </c>
      <c r="E95" s="210"/>
      <c r="F95" s="210"/>
    </row>
    <row r="96" spans="1:6" ht="12.75">
      <c r="A96" s="285" t="s">
        <v>361</v>
      </c>
      <c r="B96" s="245">
        <v>8100000</v>
      </c>
      <c r="C96" s="231"/>
      <c r="D96" s="209" t="s">
        <v>36</v>
      </c>
      <c r="E96" s="210">
        <f>E97</f>
        <v>315000</v>
      </c>
      <c r="F96" s="210">
        <f>F97</f>
        <v>315000</v>
      </c>
    </row>
    <row r="97" spans="1:6" ht="12.75">
      <c r="A97" s="283" t="s">
        <v>277</v>
      </c>
      <c r="B97" s="239" t="s">
        <v>221</v>
      </c>
      <c r="C97" s="240" t="s">
        <v>109</v>
      </c>
      <c r="D97" s="204" t="s">
        <v>8</v>
      </c>
      <c r="E97" s="205">
        <f>E98</f>
        <v>315000</v>
      </c>
      <c r="F97" s="205">
        <f>F98</f>
        <v>315000</v>
      </c>
    </row>
    <row r="98" spans="1:6" ht="12.75">
      <c r="A98" s="207" t="s">
        <v>277</v>
      </c>
      <c r="B98" s="246">
        <v>8118024</v>
      </c>
      <c r="C98" s="234" t="s">
        <v>243</v>
      </c>
      <c r="D98" s="202" t="s">
        <v>8</v>
      </c>
      <c r="E98" s="210">
        <v>315000</v>
      </c>
      <c r="F98" s="210">
        <v>315000</v>
      </c>
    </row>
    <row r="99" spans="1:6" ht="12.75">
      <c r="A99" s="289" t="s">
        <v>248</v>
      </c>
      <c r="B99" s="246">
        <v>8110000</v>
      </c>
      <c r="C99" s="234"/>
      <c r="D99" s="202"/>
      <c r="E99" s="210"/>
      <c r="F99" s="210"/>
    </row>
    <row r="100" spans="1:6" ht="12.75">
      <c r="A100" s="289" t="s">
        <v>248</v>
      </c>
      <c r="B100" s="247">
        <v>8118021</v>
      </c>
      <c r="C100" s="237" t="s">
        <v>111</v>
      </c>
      <c r="D100" s="202" t="s">
        <v>34</v>
      </c>
      <c r="E100" s="210">
        <v>826595</v>
      </c>
      <c r="F100" s="210">
        <v>826595</v>
      </c>
    </row>
    <row r="101" spans="1:6" ht="12.75">
      <c r="A101" s="289" t="s">
        <v>248</v>
      </c>
      <c r="B101" s="248">
        <v>8118021</v>
      </c>
      <c r="C101" s="240" t="s">
        <v>244</v>
      </c>
      <c r="D101" s="199" t="s">
        <v>34</v>
      </c>
      <c r="E101" s="200">
        <v>826595</v>
      </c>
      <c r="F101" s="200">
        <v>826595</v>
      </c>
    </row>
    <row r="102" spans="1:6" ht="12.75">
      <c r="A102" s="219" t="s">
        <v>192</v>
      </c>
      <c r="B102" s="248"/>
      <c r="C102" s="240"/>
      <c r="D102" s="202"/>
      <c r="E102" s="203"/>
      <c r="F102" s="203"/>
    </row>
    <row r="103" spans="1:6" ht="24">
      <c r="A103" s="206" t="s">
        <v>362</v>
      </c>
      <c r="B103" s="249" t="s">
        <v>113</v>
      </c>
      <c r="C103" s="243"/>
      <c r="D103" s="202" t="s">
        <v>36</v>
      </c>
      <c r="E103" s="203">
        <v>11465747</v>
      </c>
      <c r="F103" s="203">
        <v>11465747</v>
      </c>
    </row>
    <row r="104" spans="1:6" ht="24">
      <c r="A104" s="206" t="s">
        <v>362</v>
      </c>
      <c r="B104" s="236" t="s">
        <v>114</v>
      </c>
      <c r="C104" s="237" t="s">
        <v>111</v>
      </c>
      <c r="D104" s="204" t="s">
        <v>9</v>
      </c>
      <c r="E104" s="205">
        <f aca="true" t="shared" si="2" ref="E104:F106">E105</f>
        <v>0</v>
      </c>
      <c r="F104" s="205">
        <f t="shared" si="2"/>
        <v>0</v>
      </c>
    </row>
    <row r="105" spans="1:6" ht="24">
      <c r="A105" s="206" t="s">
        <v>362</v>
      </c>
      <c r="B105" s="249" t="s">
        <v>114</v>
      </c>
      <c r="C105" s="243" t="s">
        <v>244</v>
      </c>
      <c r="D105" s="202" t="s">
        <v>9</v>
      </c>
      <c r="E105" s="203">
        <f t="shared" si="2"/>
        <v>0</v>
      </c>
      <c r="F105" s="203">
        <f t="shared" si="2"/>
        <v>0</v>
      </c>
    </row>
    <row r="106" spans="1:6" ht="24">
      <c r="A106" s="206" t="s">
        <v>362</v>
      </c>
      <c r="B106" s="249" t="s">
        <v>114</v>
      </c>
      <c r="C106" s="243" t="s">
        <v>109</v>
      </c>
      <c r="D106" s="202" t="s">
        <v>9</v>
      </c>
      <c r="E106" s="203">
        <f t="shared" si="2"/>
        <v>0</v>
      </c>
      <c r="F106" s="203">
        <f t="shared" si="2"/>
        <v>0</v>
      </c>
    </row>
    <row r="107" spans="1:6" ht="24">
      <c r="A107" s="206" t="s">
        <v>362</v>
      </c>
      <c r="B107" s="249" t="s">
        <v>114</v>
      </c>
      <c r="C107" s="243" t="s">
        <v>243</v>
      </c>
      <c r="D107" s="202" t="s">
        <v>9</v>
      </c>
      <c r="E107" s="203"/>
      <c r="F107" s="203"/>
    </row>
    <row r="108" spans="1:6" ht="12.75">
      <c r="A108" s="290" t="s">
        <v>193</v>
      </c>
      <c r="B108" s="249"/>
      <c r="C108" s="243"/>
      <c r="D108" s="202"/>
      <c r="E108" s="203"/>
      <c r="F108" s="203"/>
    </row>
    <row r="109" spans="1:6" ht="12.75">
      <c r="A109" s="251" t="s">
        <v>363</v>
      </c>
      <c r="B109" s="249" t="s">
        <v>113</v>
      </c>
      <c r="C109" s="243"/>
      <c r="D109" s="202" t="s">
        <v>188</v>
      </c>
      <c r="E109" s="203"/>
      <c r="F109" s="203"/>
    </row>
    <row r="110" spans="1:6" ht="12.75">
      <c r="A110" s="251" t="s">
        <v>363</v>
      </c>
      <c r="B110" s="249" t="s">
        <v>364</v>
      </c>
      <c r="C110" s="243" t="s">
        <v>109</v>
      </c>
      <c r="D110" s="204" t="s">
        <v>27</v>
      </c>
      <c r="E110" s="205"/>
      <c r="F110" s="205"/>
    </row>
    <row r="111" spans="1:6" ht="12.75">
      <c r="A111" s="251" t="s">
        <v>363</v>
      </c>
      <c r="B111" s="249" t="s">
        <v>364</v>
      </c>
      <c r="C111" s="243" t="s">
        <v>243</v>
      </c>
      <c r="D111" s="202" t="s">
        <v>27</v>
      </c>
      <c r="E111" s="203"/>
      <c r="F111" s="203"/>
    </row>
    <row r="112" spans="1:6" ht="12.75">
      <c r="A112" s="291" t="s">
        <v>192</v>
      </c>
      <c r="B112" s="239"/>
      <c r="C112" s="239"/>
      <c r="D112" s="202"/>
      <c r="E112" s="203"/>
      <c r="F112" s="203"/>
    </row>
    <row r="113" spans="1:6" ht="24">
      <c r="A113" s="207" t="s">
        <v>218</v>
      </c>
      <c r="B113" s="236"/>
      <c r="C113" s="236" t="s">
        <v>243</v>
      </c>
      <c r="D113" s="202" t="s">
        <v>183</v>
      </c>
      <c r="E113" s="203"/>
      <c r="F113" s="203"/>
    </row>
    <row r="114" spans="1:6" ht="12.75">
      <c r="A114" s="291" t="s">
        <v>192</v>
      </c>
      <c r="B114" s="233" t="s">
        <v>204</v>
      </c>
      <c r="C114" s="233"/>
      <c r="D114" s="209" t="s">
        <v>36</v>
      </c>
      <c r="E114" s="210">
        <f>E115</f>
        <v>69894.64</v>
      </c>
      <c r="F114" s="210">
        <f>F115</f>
        <v>69894.64</v>
      </c>
    </row>
    <row r="115" spans="1:6" ht="24">
      <c r="A115" s="211" t="s">
        <v>207</v>
      </c>
      <c r="B115" s="239" t="s">
        <v>242</v>
      </c>
      <c r="C115" s="240" t="s">
        <v>109</v>
      </c>
      <c r="D115" s="204" t="s">
        <v>65</v>
      </c>
      <c r="E115" s="205">
        <f>E116</f>
        <v>69894.64</v>
      </c>
      <c r="F115" s="205">
        <f>F116</f>
        <v>69894.64</v>
      </c>
    </row>
    <row r="116" spans="1:6" ht="24">
      <c r="A116" s="211" t="s">
        <v>207</v>
      </c>
      <c r="B116" s="236" t="s">
        <v>242</v>
      </c>
      <c r="C116" s="237" t="s">
        <v>243</v>
      </c>
      <c r="D116" s="202" t="s">
        <v>65</v>
      </c>
      <c r="E116" s="203">
        <v>69894.64</v>
      </c>
      <c r="F116" s="203">
        <v>69894.64</v>
      </c>
    </row>
    <row r="117" spans="1:6" ht="12.75">
      <c r="A117" s="219" t="s">
        <v>192</v>
      </c>
      <c r="B117" s="233"/>
      <c r="C117" s="234"/>
      <c r="D117" s="202"/>
      <c r="E117" s="203"/>
      <c r="F117" s="203"/>
    </row>
    <row r="118" spans="1:6" ht="12.75">
      <c r="A118" s="242" t="s">
        <v>134</v>
      </c>
      <c r="B118" s="233"/>
      <c r="C118" s="234"/>
      <c r="D118" s="202"/>
      <c r="E118" s="203"/>
      <c r="F118" s="203"/>
    </row>
    <row r="119" spans="1:6" ht="12.75">
      <c r="A119" s="220" t="s">
        <v>365</v>
      </c>
      <c r="B119" s="230" t="s">
        <v>170</v>
      </c>
      <c r="C119" s="231"/>
      <c r="D119" s="199" t="s">
        <v>36</v>
      </c>
      <c r="E119" s="200">
        <f>E120</f>
        <v>1213872</v>
      </c>
      <c r="F119" s="200">
        <f>F120</f>
        <v>1213872</v>
      </c>
    </row>
    <row r="120" spans="1:6" ht="24">
      <c r="A120" s="221" t="s">
        <v>209</v>
      </c>
      <c r="B120" s="233" t="s">
        <v>171</v>
      </c>
      <c r="C120" s="234"/>
      <c r="D120" s="209" t="s">
        <v>65</v>
      </c>
      <c r="E120" s="210">
        <v>1213872</v>
      </c>
      <c r="F120" s="210">
        <v>1213872</v>
      </c>
    </row>
    <row r="121" spans="1:6" ht="12.75">
      <c r="A121" s="214" t="s">
        <v>357</v>
      </c>
      <c r="B121" s="233" t="s">
        <v>245</v>
      </c>
      <c r="C121" s="234" t="s">
        <v>112</v>
      </c>
      <c r="D121" s="202" t="s">
        <v>65</v>
      </c>
      <c r="E121" s="203">
        <f>E122+E127</f>
        <v>1663872</v>
      </c>
      <c r="F121" s="203">
        <f>F122+F127</f>
        <v>1663872</v>
      </c>
    </row>
    <row r="122" spans="1:6" ht="12.75">
      <c r="A122" s="214" t="s">
        <v>357</v>
      </c>
      <c r="B122" s="233" t="s">
        <v>245</v>
      </c>
      <c r="C122" s="237" t="s">
        <v>246</v>
      </c>
      <c r="D122" s="202" t="s">
        <v>65</v>
      </c>
      <c r="E122" s="203">
        <v>1163872</v>
      </c>
      <c r="F122" s="203">
        <v>1163872</v>
      </c>
    </row>
    <row r="123" spans="1:6" ht="12.75">
      <c r="A123" s="214" t="s">
        <v>357</v>
      </c>
      <c r="B123" s="233" t="s">
        <v>245</v>
      </c>
      <c r="C123" s="234" t="s">
        <v>109</v>
      </c>
      <c r="D123" s="204" t="s">
        <v>65</v>
      </c>
      <c r="E123" s="205">
        <f>E124</f>
        <v>50000</v>
      </c>
      <c r="F123" s="205">
        <f>F124</f>
        <v>50000</v>
      </c>
    </row>
    <row r="124" spans="1:6" ht="12.75">
      <c r="A124" s="214" t="s">
        <v>357</v>
      </c>
      <c r="B124" s="233" t="s">
        <v>245</v>
      </c>
      <c r="C124" s="234" t="s">
        <v>243</v>
      </c>
      <c r="D124" s="209" t="s">
        <v>65</v>
      </c>
      <c r="E124" s="210">
        <v>50000</v>
      </c>
      <c r="F124" s="210">
        <v>50000</v>
      </c>
    </row>
    <row r="125" spans="1:6" ht="12.75">
      <c r="A125" s="219" t="s">
        <v>192</v>
      </c>
      <c r="B125" s="233"/>
      <c r="C125" s="234"/>
      <c r="D125" s="209"/>
      <c r="E125" s="210"/>
      <c r="F125" s="210"/>
    </row>
    <row r="126" spans="1:6" ht="12.75">
      <c r="A126" s="242" t="s">
        <v>134</v>
      </c>
      <c r="B126" s="233"/>
      <c r="C126" s="234"/>
      <c r="D126" s="209"/>
      <c r="E126" s="210"/>
      <c r="F126" s="210"/>
    </row>
    <row r="127" spans="1:6" ht="12.75">
      <c r="A127" s="198" t="s">
        <v>10</v>
      </c>
      <c r="B127" s="230" t="s">
        <v>113</v>
      </c>
      <c r="C127" s="231"/>
      <c r="D127" s="209" t="s">
        <v>36</v>
      </c>
      <c r="E127" s="210">
        <v>500000</v>
      </c>
      <c r="F127" s="210">
        <v>500000</v>
      </c>
    </row>
    <row r="128" spans="1:6" ht="12.75">
      <c r="A128" s="198" t="s">
        <v>10</v>
      </c>
      <c r="B128" s="239" t="s">
        <v>366</v>
      </c>
      <c r="C128" s="240" t="s">
        <v>179</v>
      </c>
      <c r="D128" s="217" t="s">
        <v>66</v>
      </c>
      <c r="E128" s="218">
        <v>500000</v>
      </c>
      <c r="F128" s="218">
        <v>500000</v>
      </c>
    </row>
    <row r="129" spans="1:6" ht="12.75">
      <c r="A129" s="198" t="s">
        <v>10</v>
      </c>
      <c r="B129" s="249" t="s">
        <v>226</v>
      </c>
      <c r="C129" s="243" t="s">
        <v>179</v>
      </c>
      <c r="D129" s="209" t="s">
        <v>66</v>
      </c>
      <c r="E129" s="210">
        <v>500000</v>
      </c>
      <c r="F129" s="210">
        <v>500000</v>
      </c>
    </row>
    <row r="130" spans="1:6" ht="12.75">
      <c r="A130" s="226" t="s">
        <v>50</v>
      </c>
      <c r="B130" s="246"/>
      <c r="C130" s="255"/>
      <c r="D130" s="199"/>
      <c r="E130" s="200">
        <f>E10+E14+E18+E24+E28+E48+E63+E82+E96+E100+E103+E114+E119+E127+E39+E33</f>
        <v>58042935.64</v>
      </c>
      <c r="F130" s="200">
        <v>58037335.64</v>
      </c>
    </row>
    <row r="131" spans="1:6" ht="12.75">
      <c r="A131" s="192"/>
      <c r="B131" s="192"/>
      <c r="C131" s="192"/>
      <c r="D131" s="192"/>
      <c r="E131" s="192"/>
      <c r="F131" s="192"/>
    </row>
    <row r="132" spans="1:6" ht="12.75">
      <c r="A132" s="192"/>
      <c r="B132" s="192"/>
      <c r="C132" s="192"/>
      <c r="D132" s="192"/>
      <c r="E132" s="192"/>
      <c r="F132" s="19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Гордеева В.П.</cp:lastModifiedBy>
  <cp:lastPrinted>2015-05-12T09:01:07Z</cp:lastPrinted>
  <dcterms:created xsi:type="dcterms:W3CDTF">1996-10-08T23:32:33Z</dcterms:created>
  <dcterms:modified xsi:type="dcterms:W3CDTF">2015-05-12T09:03:27Z</dcterms:modified>
  <cp:category/>
  <cp:version/>
  <cp:contentType/>
  <cp:contentStatus/>
</cp:coreProperties>
</file>