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80" windowHeight="11640" activeTab="2"/>
  </bookViews>
  <sheets>
    <sheet name="Доходы" sheetId="1" r:id="rId1"/>
    <sheet name="Расходы" sheetId="2" r:id="rId2"/>
    <sheet name="2016-2018" sheetId="3" r:id="rId3"/>
  </sheets>
  <definedNames/>
  <calcPr fullCalcOnLoad="1" refMode="R1C1"/>
</workbook>
</file>

<file path=xl/sharedStrings.xml><?xml version="1.0" encoding="utf-8"?>
<sst xmlns="http://schemas.openxmlformats.org/spreadsheetml/2006/main" count="1308" uniqueCount="623">
  <si>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</si>
  <si>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Код классификации доходов бюджета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</si>
  <si>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</si>
  <si>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00011633000000000140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</si>
  <si>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 городских поселений</t>
  </si>
  <si>
    <t>№ п/п</t>
  </si>
  <si>
    <t>(рублей)</t>
  </si>
  <si>
    <t xml:space="preserve">Всего </t>
  </si>
  <si>
    <t>00010000000000000000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</si>
  <si>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</si>
  <si>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</si>
  <si>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</si>
  <si>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</si>
  <si>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</si>
  <si>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</si>
  <si>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</si>
  <si>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</si>
  <si>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00011400000000000000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</si>
  <si>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</si>
  <si>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</si>
  <si>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ШТРАФЫ, САНКЦИИ, ВОЗМЕЩЕНИЕ УЩЕРБА</t>
  </si>
  <si>
    <t>00011600000000000000</t>
  </si>
  <si>
    <t>Доходы от возмещения ущерба при возникновении страховых случаев</t>
  </si>
  <si>
    <t>00011623000000000140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</si>
  <si>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</si>
  <si>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</si>
  <si>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</si>
  <si>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</si>
  <si>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</si>
  <si>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</si>
  <si>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</si>
  <si>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</si>
  <si>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</si>
  <si>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</si>
  <si>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18210102000010000110</t>
  </si>
  <si>
    <t>18210102010010000110</t>
  </si>
  <si>
    <t>18210102020010000110</t>
  </si>
  <si>
    <t>18210102030010000110</t>
  </si>
  <si>
    <t>18210500000000000000</t>
  </si>
  <si>
    <t>18210503000010000110</t>
  </si>
  <si>
    <t>00011107000000000120</t>
  </si>
  <si>
    <t>00011618000000000140</t>
  </si>
  <si>
    <t>Денежные взыскания (штрафы) за нарушения бюджетного законодательства</t>
  </si>
  <si>
    <t>Единый сельскохозяйственный налог (за налоговые периоды, истекшие до 1 января 2011 года)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</si>
  <si>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</si>
  <si>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</si>
  <si>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</si>
  <si>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</si>
  <si>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>00020201001000000151</t>
  </si>
  <si>
    <t>Дотации на выравнивание бюджетной обеспеченности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</si>
  <si>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</si>
  <si>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</si>
  <si>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00020202999000000151</t>
  </si>
  <si>
    <t>Прочие субсидии</t>
  </si>
  <si>
    <t>00020203000000000151</t>
  </si>
  <si>
    <t xml:space="preserve">Субвенции бюджетам субъектов Российской Федерации и муниципальных образований </t>
  </si>
  <si>
    <t>Прочие межбюджетные трансферты, передаваемые бюджетам</t>
  </si>
  <si>
    <t>00020700000000000180</t>
  </si>
  <si>
    <t>ПРОЧИЕ БЕЗВОЗМЕЗДНЫЕ ПОСТУПЛЕНИЯ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</si>
  <si>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</si>
  <si>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</si>
  <si>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00021900000000000000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</si>
  <si>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</si>
  <si>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 адвокатов, учредивших адвокатские кабинеты и других лиц,занимающихся частной практикой в соответствии со ст.227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</si>
  <si>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</si>
  <si>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</si>
  <si>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ВОЗВРАТ ОСТАТКОВ СУБСИДИЙ И СУБВЕНЦИЙ ПРОШЛЫХ ЛЕТ И ИНЫХ МЕЖБЮДЖЕТНЫХ ТРАНСФЕРТОВ, ИМЕЮЩИХ ЦЕЛЕВОЕ НАЗНАЧЕНИЕ, ПРОШЛЫХ ЛЕТ</t>
  </si>
  <si>
    <t>2</t>
  </si>
  <si>
    <t>00011109000000000120</t>
  </si>
  <si>
    <t xml:space="preserve"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
</t>
  </si>
  <si>
    <t xml:space="preserve">Прочие  поступления   от   использования имущества,        находящегося       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
</t>
  </si>
  <si>
    <t>18210302230010000110</t>
  </si>
  <si>
    <t>18210302240010000110</t>
  </si>
  <si>
    <t>18210302250010000110</t>
  </si>
  <si>
    <t>1821032260010000110</t>
  </si>
  <si>
    <t>18210300000000000000</t>
  </si>
  <si>
    <t xml:space="preserve">Акцизы    по     подакцизным     товарам (продукции), производимым на  территории Российской Федерации
</t>
  </si>
  <si>
    <t>18210302000010000110</t>
  </si>
  <si>
    <t xml:space="preserve">НАЛОГИ  НА  ТОВАРЫ   (РАБОТЫ,   УСЛУГИ), РЕАЛИЗУЕМЫЕ  НА  ТЕРРИТОРИИ   РОССИЙСКОЙ ФЕДЕРАЦИИ
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</si>
  <si>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</si>
  <si>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</si>
  <si>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</si>
  <si>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</si>
  <si>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18210503010010000110</t>
  </si>
  <si>
    <t>18210503020010000110</t>
  </si>
  <si>
    <t>Прогноз на 2016 год</t>
  </si>
  <si>
    <t>Прогноз на 2017 год</t>
  </si>
  <si>
    <t>Прогноз на 2018 год</t>
  </si>
  <si>
    <t xml:space="preserve">к Решению </t>
  </si>
  <si>
    <t>Совета депутатов</t>
  </si>
  <si>
    <t>и плановый период 2017-2018 годов</t>
  </si>
  <si>
    <t xml:space="preserve">Березовского поселкового </t>
  </si>
  <si>
    <t>Доходы бюджета поселка Березовка  на 2016 год</t>
  </si>
  <si>
    <t>182 106 00000 00 0000 110</t>
  </si>
  <si>
    <t xml:space="preserve">НАЛОГИ НА ИМУЩЕСТВО </t>
  </si>
  <si>
    <t>182 106 01030 13 1000 110</t>
  </si>
  <si>
    <t xml:space="preserve">Налог на имущество физических лиц , взимаемый  по ставкам , применяемым к объектам налогообложения , расположенным в границах городских поселений </t>
  </si>
  <si>
    <t>182 106 06000 13 1000 110</t>
  </si>
  <si>
    <t xml:space="preserve">ЗЕМЕЛЬНЫЙ НАЛОГ </t>
  </si>
  <si>
    <t>182 106 06033 13 1000 110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</si>
  <si>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</si>
  <si>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182 106 06043 13 1000 110</t>
  </si>
  <si>
    <t xml:space="preserve">Земельный налог с физических лиц , обладающих земельным участком , расположенным в границах городских поселений </t>
  </si>
  <si>
    <t>000 111 00000 00 0000 000</t>
  </si>
  <si>
    <t>018 111 03050  13 0000 120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</si>
  <si>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</si>
  <si>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 городских поселений , а так же средства от продажи права  на заключение договоров аренды  указанных земельных участков</t>
  </si>
  <si>
    <t xml:space="preserve">Доходы от сдачи в аренду  имущества , составляющего казну городских поселений  ( за исключением земельных участков) </t>
  </si>
  <si>
    <t>Прочие  поступления   от   использования имущества,        находящегося         в собственности городских поселений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</si>
  <si>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Денежные взыскания (штрафы) за нарушения бюджетного законодательства (в части бюджетов городских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</si>
  <si>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городских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</si>
  <si>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</si>
  <si>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</si>
  <si>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</si>
  <si>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 xml:space="preserve">Прочие неналоговые доходы бюджетов городских поселений </t>
  </si>
  <si>
    <t>Дотации бюджетам городских поселений  на выравнивание бюджетной обеспеченности</t>
  </si>
  <si>
    <t>Субсидии бюджетам городских поселений  на обеспечение мероприятий по переселению граждан из аварицного жилищного фонда  за счет средств бюджетов</t>
  </si>
  <si>
    <t>018 202 02089 13 0002 151</t>
  </si>
  <si>
    <t xml:space="preserve">Прочие субсидии бюджетам городских поселений </t>
  </si>
  <si>
    <t>Прочие межбюджетные трансферты, передаваемые бюджетам городских поселений</t>
  </si>
  <si>
    <t xml:space="preserve">Доходы бюджетов городских поселений  от возврата организациями остатков субсидий прошлых лет
</t>
  </si>
  <si>
    <t xml:space="preserve">Доходы бюджетов городских поселений  от возврата     бюджетными     учреждениями остатков субсидий прошлых лет
</t>
  </si>
  <si>
    <t>018 218 05010 13 0000 180</t>
  </si>
  <si>
    <t xml:space="preserve">Доходы бюджетов городских поселений  от возврата     автономными   учреждениями остатков субсидий прошлых лет
</t>
  </si>
  <si>
    <t>018 218 05020 13 0000 180</t>
  </si>
  <si>
    <t xml:space="preserve">Возврат остатков субсидий и субвенций и иных межбюджетных трансфертов, имеющих целевое назначение, прошлых лет из бюджетов городских поселений </t>
  </si>
  <si>
    <t>000 219 05000 130000151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</si>
  <si>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 (за счет средств краевого бюджета)</t>
  </si>
  <si>
    <t>НАЛОГОВЫЕ И НЕНАЛОГОВЫЕ ДОХОДЫ  (собственные)</t>
  </si>
  <si>
    <t xml:space="preserve"> 115 111 05013 13 0000 120</t>
  </si>
  <si>
    <t>018 111 05075 13 0000 120</t>
  </si>
  <si>
    <t>018 111 07015 00 0000 120</t>
  </si>
  <si>
    <t>018 111 07015 13 0000 120</t>
  </si>
  <si>
    <t>018 111 09045 13 0000 120</t>
  </si>
  <si>
    <t>115 114 06013 13 0000 430</t>
  </si>
  <si>
    <t>018 111 09040000000120</t>
  </si>
  <si>
    <t>115 11406010000000430</t>
  </si>
  <si>
    <t>018 116 18050 13 0000 140</t>
  </si>
  <si>
    <t>018 116 23051 13 0000 140</t>
  </si>
  <si>
    <t>018 116 33050 13 0000 140</t>
  </si>
  <si>
    <t>018 116 90050 13 0000 140</t>
  </si>
  <si>
    <t>018 117 01050 13 0000 180</t>
  </si>
  <si>
    <t>018 117 05050 13 0000 180</t>
  </si>
  <si>
    <t>018 202 01001 13 0000 151</t>
  </si>
  <si>
    <t>018 202 02999 13 0000 151</t>
  </si>
  <si>
    <t>Субвенции бюджетам городских поселений  на выполнение передаваемых полномочий субъектов Российской Федерации</t>
  </si>
  <si>
    <t>018 202 03024 13 0000 151</t>
  </si>
  <si>
    <t>018 2 02 04999 13 0000 151</t>
  </si>
  <si>
    <t xml:space="preserve">Прочие безвозмездные поступления в бюджеты  городских поселений </t>
  </si>
  <si>
    <t>018 207 05000 13 0000 180</t>
  </si>
  <si>
    <t>018 218 05010 13 0000 151</t>
  </si>
  <si>
    <t xml:space="preserve">Доходы бюджетов городских поселений  от возврата остатков субсидий, субвенций и иных межбюджетных трансфертов , имеющих целевое назначение, прошлых лет из бюджетов  муниципальных районов </t>
  </si>
  <si>
    <t>000 218 05000 00 0000 180</t>
  </si>
  <si>
    <t>018 219 05000 13 0000 151</t>
  </si>
  <si>
    <t>Норматив распределения по БК, %</t>
  </si>
  <si>
    <t>000 202 04999000000151</t>
  </si>
  <si>
    <t xml:space="preserve">Приложение №1                                                </t>
  </si>
  <si>
    <t>от 17.06.2016  № 11-5</t>
  </si>
  <si>
    <t>Приложение № 2                                                                                                                                                                                            к решению сессии поселкового                                        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от 17.06.2016 № 11-5</t>
  </si>
  <si>
    <t>Ведомственная структура расходов  бюджета  поселка Березовка на  2016 год</t>
  </si>
  <si>
    <t>Наименование Главных распорядителей, получателей бюджетных средств и наименование показателей бюджетной классификации</t>
  </si>
  <si>
    <t>КВ</t>
  </si>
  <si>
    <t>Р, ПР</t>
  </si>
  <si>
    <t>ЦСР</t>
  </si>
  <si>
    <t>ВР</t>
  </si>
  <si>
    <t>2016 год</t>
  </si>
  <si>
    <t>Передача полномочий по градостроительной деятельности</t>
  </si>
  <si>
    <t>115</t>
  </si>
  <si>
    <t>0104</t>
  </si>
  <si>
    <t>1598026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</si>
  <si>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</si>
  <si>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</si>
  <si>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</si>
  <si>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</si>
  <si>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Передача полномочий по муниципальному земельному контролю</t>
  </si>
  <si>
    <t>1598028</t>
  </si>
  <si>
    <t>Другие общегосударственные вопросы</t>
  </si>
  <si>
    <t>0113</t>
  </si>
  <si>
    <t>Муниципальная программа "Профилактика терроризма и экстремизма на территории Березовского района Красноярского края"</t>
  </si>
  <si>
    <t>1600000</t>
  </si>
  <si>
    <t>Подпрограмма "Профилактика терроризма и экстремизма на территории Березовского района"</t>
  </si>
  <si>
    <t>1610000</t>
  </si>
  <si>
    <t>Расходы по профилактике терроризма и экстремизма</t>
  </si>
  <si>
    <t>1618101</t>
  </si>
  <si>
    <t>Другие вопросы в области национальной экономики</t>
  </si>
  <si>
    <t>0412</t>
  </si>
  <si>
    <t>Муниципальная программа "Развитие земельно-имущественных отношений в Березовском районе"</t>
  </si>
  <si>
    <t>1500000</t>
  </si>
  <si>
    <t>Мероприятия муниципальной программы "Развитие земельно-имущественных отношений в Березовском районе"</t>
  </si>
  <si>
    <t>1590000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</si>
  <si>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</si>
  <si>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1598102</t>
  </si>
  <si>
    <t>Межевание и постановка на кадастровый учет земельных участков</t>
  </si>
  <si>
    <t>1598104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</si>
  <si>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</si>
  <si>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1598105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</si>
  <si>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</si>
  <si>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1598106</t>
  </si>
  <si>
    <t>Расчет коэффициентов К1, К2 для взимания арендной платы</t>
  </si>
  <si>
    <t>1598107</t>
  </si>
  <si>
    <t>Администрация поселка  Березовка Березовского района</t>
  </si>
  <si>
    <t>018</t>
  </si>
  <si>
    <t>Функционирование высшего должностного лица субъекта РФ и органа местного самоуправления</t>
  </si>
  <si>
    <t>0102</t>
  </si>
  <si>
    <t>8500000000</t>
  </si>
  <si>
    <t>Функционирование поселкового  Совета депутатов</t>
  </si>
  <si>
    <t>8510000000</t>
  </si>
  <si>
    <t xml:space="preserve">Глава  поселка </t>
  </si>
  <si>
    <t>8510080220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</si>
  <si>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</si>
  <si>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</si>
  <si>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</si>
  <si>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Березовский поселковый  Совет депутатов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</si>
  <si>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</si>
  <si>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</si>
  <si>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поселкового Совета депутатов</t>
  </si>
  <si>
    <t>8100000000</t>
  </si>
  <si>
    <t>Председатель поселкового  Совета Депутатов</t>
  </si>
  <si>
    <t>8110080240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</si>
  <si>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</si>
  <si>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240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</si>
  <si>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</si>
  <si>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Передача полномочий  на осуществление полномочий по муниципальному внешнему контролю Березовскому району </t>
  </si>
  <si>
    <t>8110080250</t>
  </si>
  <si>
    <t>540</t>
  </si>
  <si>
    <t xml:space="preserve">Непрограммные расходы Администрации поселка Березовка </t>
  </si>
  <si>
    <t>Глава администрации Березовского района в рамках непрограммных расходов администрации Березовского района</t>
  </si>
  <si>
    <t>012</t>
  </si>
  <si>
    <t>8518021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</si>
  <si>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</si>
  <si>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8510080230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</si>
  <si>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</si>
  <si>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</si>
  <si>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</si>
  <si>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</si>
  <si>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</si>
  <si>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852</t>
  </si>
  <si>
    <t>Проведение выборов и референдумов</t>
  </si>
  <si>
    <t>0107</t>
  </si>
  <si>
    <t>Непрограммные расходы администрации Березовского района</t>
  </si>
  <si>
    <t>8500000</t>
  </si>
  <si>
    <t>Функционирование администрации Березовского района</t>
  </si>
  <si>
    <t>8510000</t>
  </si>
  <si>
    <t>Расходы на проведение выборов</t>
  </si>
  <si>
    <t>8518103</t>
  </si>
  <si>
    <t xml:space="preserve">Субвенции по передаваемым полномочиям  </t>
  </si>
  <si>
    <t>8510080280</t>
  </si>
  <si>
    <t xml:space="preserve">Передача  части полномочий по муниципальному земельному контролю </t>
  </si>
  <si>
    <t>8510081030</t>
  </si>
  <si>
    <t>880</t>
  </si>
  <si>
    <t xml:space="preserve">Организация выборов  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</si>
  <si>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</si>
  <si>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8518062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</si>
  <si>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</si>
  <si>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</si>
  <si>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Функционирование администрации поселка Березовка Березовского района</t>
  </si>
  <si>
    <t>0790080050</t>
  </si>
  <si>
    <t xml:space="preserve">Муниципальная программа "Профилактика экстремизма и терроризма на территрии поселка Березовка" </t>
  </si>
  <si>
    <t xml:space="preserve">Мероприятия  в рамках  М.П. "Профилактика экстремизма и терроризма на территрии поселка Березовка" </t>
  </si>
  <si>
    <t>0405</t>
  </si>
  <si>
    <t>1430075170</t>
  </si>
  <si>
    <t>Транспорт</t>
  </si>
  <si>
    <t>0408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</si>
  <si>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</si>
  <si>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8518358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</si>
  <si>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</si>
  <si>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</si>
  <si>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"Поддержка субъектов малого и среднего предпринимательства в Березовском районе"</t>
  </si>
  <si>
    <t>1100000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</si>
  <si>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</si>
  <si>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1110000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</si>
  <si>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</si>
  <si>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1118101</t>
  </si>
  <si>
    <t>Защита населения и территории от последствий ЧС природного и техногеного характера</t>
  </si>
  <si>
    <t>0300</t>
  </si>
  <si>
    <t>Муниципальная программа "Повышение качества жизни и прочие мероприятия на территоррии поселка" на 2016-2018 годы</t>
  </si>
  <si>
    <t>0310</t>
  </si>
  <si>
    <t>0790080010</t>
  </si>
  <si>
    <t>Прочая закупка товаров, работ и услуг для обеспечения государственных (муниципальных)нужд  (мероприятия пожарной безопасности)</t>
  </si>
  <si>
    <t>Резервные фонды</t>
  </si>
  <si>
    <t>0111</t>
  </si>
  <si>
    <t>Непрограммные расходы отдельных органов исполнительной власти</t>
  </si>
  <si>
    <t>9100000000</t>
  </si>
  <si>
    <t>Функционирование  администрации поселка Березовка Березовского района</t>
  </si>
  <si>
    <t>9110000000</t>
  </si>
  <si>
    <t>Резервный фонд в рамках непрограммных расходов отдельных органов исполнительной власти</t>
  </si>
  <si>
    <t>9110081010</t>
  </si>
  <si>
    <t>870</t>
  </si>
  <si>
    <t xml:space="preserve">МКУ ЦБМО п. Березовка </t>
  </si>
  <si>
    <t>8610000000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</si>
  <si>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</si>
  <si>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</si>
  <si>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>8610080620</t>
  </si>
  <si>
    <t>111</t>
  </si>
  <si>
    <t xml:space="preserve">Прочая закупка товаров, работ и услуг для обеспечения государственных (муниципальных)нужд </t>
  </si>
  <si>
    <t>1006</t>
  </si>
  <si>
    <t>Организация общественных работ в рамках непрограммных расходов администрации Березовского района</t>
  </si>
  <si>
    <t>8518101</t>
  </si>
  <si>
    <t>Помоги пойти учиться</t>
  </si>
  <si>
    <t>8518105</t>
  </si>
  <si>
    <t>Массовый спорт</t>
  </si>
  <si>
    <t>1102</t>
  </si>
  <si>
    <t>Муниципальная программа "Развитие физической культуры, спорта в Березовском районе"</t>
  </si>
  <si>
    <t>0900000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</si>
  <si>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</si>
  <si>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0910000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</si>
  <si>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</si>
  <si>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0918101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</si>
  <si>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</si>
  <si>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</si>
  <si>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Непрограммные расходы администрации  поселка Березовка Березовского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</si>
  <si>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</si>
  <si>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8510085140</t>
  </si>
  <si>
    <t>Субвенции</t>
  </si>
  <si>
    <t>133</t>
  </si>
  <si>
    <t>9100000</t>
  </si>
  <si>
    <t>Функционирование МКУ служба "Заказчика" по управлению ЖКХ и жилищной политики Березовского района</t>
  </si>
  <si>
    <t>9140000</t>
  </si>
  <si>
    <t>Полномочия по муниципальному жилищному контролю</t>
  </si>
  <si>
    <t>9148102</t>
  </si>
  <si>
    <t>Фонд оплаты труда казенных учреждений и взносы по обязательному социальному страхованию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</si>
  <si>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</si>
  <si>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</si>
  <si>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</si>
  <si>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</si>
  <si>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</si>
  <si>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>0700000000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</si>
  <si>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</si>
  <si>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0720000000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</si>
  <si>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</si>
  <si>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</si>
  <si>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</si>
  <si>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0720080010</t>
  </si>
  <si>
    <t>Ремонт и содержание дорог</t>
  </si>
  <si>
    <t xml:space="preserve">Безопасность дорожного движения </t>
  </si>
  <si>
    <t>0720080030</t>
  </si>
  <si>
    <t xml:space="preserve">Г.П. " Развитие транспортной системы" п/п " Безопасность дорожного движения" </t>
  </si>
  <si>
    <t>0720074920</t>
  </si>
  <si>
    <t xml:space="preserve">Софинансирование ГП " Развитие транспортной системы" " п/п Безопасность дорожного движения  </t>
  </si>
  <si>
    <t>07200S4920</t>
  </si>
  <si>
    <t>ГП "Развитие транспортной системы"  п/п  " Дороги Красноярья" -содержание автомобильных дорог общего пользования и ремонт автодорог</t>
  </si>
  <si>
    <t>0720073930</t>
  </si>
  <si>
    <t xml:space="preserve">Расходы  на софинансирование на  содержанию автодорог и ремонт автодорог  </t>
  </si>
  <si>
    <t>07200S3930</t>
  </si>
  <si>
    <t>Расходы  на софинансирование</t>
  </si>
  <si>
    <t>0728004</t>
  </si>
  <si>
    <t>147</t>
  </si>
  <si>
    <t>Функционирование муниципального управления социальной защиты населения</t>
  </si>
  <si>
    <t>9120000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</si>
  <si>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</si>
  <si>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9128025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</si>
  <si>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</si>
  <si>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</si>
  <si>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8510081040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</si>
  <si>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</si>
  <si>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</si>
  <si>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</si>
  <si>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</si>
  <si>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</si>
  <si>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</si>
  <si>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>0710000000</t>
  </si>
  <si>
    <t xml:space="preserve">Расходы на освещение </t>
  </si>
  <si>
    <t>0710080010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</si>
  <si>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</si>
  <si>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0710080030</t>
  </si>
  <si>
    <t xml:space="preserve">Расходы на озеленение </t>
  </si>
  <si>
    <t>0710080040</t>
  </si>
  <si>
    <t>Расходы на содержание мест захоронений</t>
  </si>
  <si>
    <t>0710080050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</si>
  <si>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</si>
  <si>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</si>
  <si>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</si>
  <si>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</si>
  <si>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</si>
  <si>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0790080030</t>
  </si>
  <si>
    <t xml:space="preserve">Содержание муниципального имущества  </t>
  </si>
  <si>
    <t>0790080040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</si>
  <si>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</si>
  <si>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</si>
  <si>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</si>
  <si>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</si>
  <si>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Иные бюджетные ассигнования</t>
  </si>
  <si>
    <t>0790080260</t>
  </si>
  <si>
    <t>800</t>
  </si>
  <si>
    <t>Субсидия на компенсацию понесенных затрат</t>
  </si>
  <si>
    <t>Субсидия по ГП "Реформирование и модернизация ЖКХ и повышение энергетической эффективности"</t>
  </si>
  <si>
    <t>0790075710</t>
  </si>
  <si>
    <t>КУЛЬТУРА</t>
  </si>
  <si>
    <t>Муниципальная программа " Культура поселка Березовка " на 2016-2018</t>
  </si>
  <si>
    <t>0801</t>
  </si>
  <si>
    <t>0800000000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</si>
  <si>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</si>
  <si>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0810000000</t>
  </si>
  <si>
    <t>Обеспечение деятельности(оказание услуг) подведомственных учреждений (библиотека)</t>
  </si>
  <si>
    <t>0810080630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</si>
  <si>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</si>
  <si>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</si>
  <si>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</si>
  <si>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0830000000</t>
  </si>
  <si>
    <t xml:space="preserve">Субсидия по региональным выплатам </t>
  </si>
  <si>
    <t>0830010210</t>
  </si>
  <si>
    <t>600</t>
  </si>
  <si>
    <t>Субсидия по региональным выплатам  работникам бюджетной сферы на ниже МРОТ</t>
  </si>
  <si>
    <t>Субсидия по выплате персональных выплат</t>
  </si>
  <si>
    <t>0830010310</t>
  </si>
  <si>
    <t>Субсидия по выплате персональных выплат, установленных молодым специалистам</t>
  </si>
  <si>
    <t>Обеспечение деятельности(оказание услуг) подведомственных учреждений (ДК)</t>
  </si>
  <si>
    <t>0830080640</t>
  </si>
  <si>
    <t>612</t>
  </si>
  <si>
    <t>Мероприятия в рамках муниципальной программы " Культура поселка Березовка " на 2016-2018 годы</t>
  </si>
  <si>
    <t>0890000000</t>
  </si>
  <si>
    <t>Мероприятия в области культуры</t>
  </si>
  <si>
    <t>0890080010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</si>
  <si>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</si>
  <si>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</si>
  <si>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</si>
  <si>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610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</si>
  <si>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</si>
  <si>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</si>
  <si>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</si>
  <si>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</si>
  <si>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>Другие вопросы в области социальной политики</t>
  </si>
  <si>
    <t>500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</si>
  <si>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</si>
  <si>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8510080250</t>
  </si>
  <si>
    <t>530</t>
  </si>
  <si>
    <t>Другие вопросы социальной политики</t>
  </si>
  <si>
    <t>300</t>
  </si>
  <si>
    <t xml:space="preserve">Материальная помощь при пожаре </t>
  </si>
  <si>
    <t>8510080300</t>
  </si>
  <si>
    <t>320</t>
  </si>
  <si>
    <t>Мероприятия муниципальной программы"Развитие молодежной политики Березовского района"</t>
  </si>
  <si>
    <t xml:space="preserve">062 </t>
  </si>
  <si>
    <t>0707</t>
  </si>
  <si>
    <t>1090000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</si>
  <si>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</si>
  <si>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062</t>
  </si>
  <si>
    <t>1098107</t>
  </si>
  <si>
    <t>Субсидии бюджетным учреждениям на иные цели</t>
  </si>
  <si>
    <t>0804</t>
  </si>
  <si>
    <t>Функционирование муниципального отдела культуры</t>
  </si>
  <si>
    <t>9160000</t>
  </si>
  <si>
    <t>Передача полномочий в области культуры</t>
  </si>
  <si>
    <t>9168003</t>
  </si>
  <si>
    <t>ФИЗИЧЕСКАЯ КУЛЬТУРА, СПОРТ И МОЛОДЕЖНАЯ ПОЛИТИКА</t>
  </si>
  <si>
    <t>1100</t>
  </si>
  <si>
    <t>0900000000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</si>
  <si>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</si>
  <si>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</si>
  <si>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</si>
  <si>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>0910000000</t>
  </si>
  <si>
    <t>Субсидия по региональным выплатам</t>
  </si>
  <si>
    <t>0910010210</t>
  </si>
  <si>
    <t>Субсидия по региональным выплатам, и выплатам обеспечивающим уровень заработной платы работникам</t>
  </si>
  <si>
    <t>621</t>
  </si>
  <si>
    <t>Персональные выплаты, установленные в целях повышения оплаты труда молодым специалистам</t>
  </si>
  <si>
    <t>0910010310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</si>
  <si>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</si>
  <si>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0910080620</t>
  </si>
  <si>
    <t xml:space="preserve"> Спортивные мероприятия  а рамках муниципальной программы " Содействие развитию  физической культуры и спорта "</t>
  </si>
  <si>
    <t>0990080020</t>
  </si>
  <si>
    <t xml:space="preserve"> Спортивные мероприятия  </t>
  </si>
  <si>
    <t xml:space="preserve">Молодежная политика  </t>
  </si>
  <si>
    <t>Муниципальная программа "Молодежь поселка Березовка в ХХ1 веке"</t>
  </si>
  <si>
    <t>0850080010</t>
  </si>
  <si>
    <t xml:space="preserve">Мероприятия по реализации комплекса мероприятияй , обеспечивающих организацию трудового отряда </t>
  </si>
  <si>
    <t>622</t>
  </si>
  <si>
    <t>Дотация на выравнивание</t>
  </si>
  <si>
    <t>Резерв на увеличение заработной платы</t>
  </si>
  <si>
    <t>891</t>
  </si>
  <si>
    <t>9118104</t>
  </si>
  <si>
    <t>Иные дотации</t>
  </si>
  <si>
    <t>1402</t>
  </si>
  <si>
    <t>Муниципальная программа "Управление муниципальными финансами"</t>
  </si>
  <si>
    <t>1800000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</si>
  <si>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</si>
  <si>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1810000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</si>
  <si>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</si>
  <si>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1818801</t>
  </si>
  <si>
    <t>Дотации</t>
  </si>
  <si>
    <t>510</t>
  </si>
  <si>
    <t>Условно утверждаемые расходы</t>
  </si>
  <si>
    <t>ВСЕГО</t>
  </si>
  <si>
    <t>Приложение № 4</t>
  </si>
  <si>
    <t xml:space="preserve">к Решению Березовского поселкового  Совета депутатов  от  17. 06.2016 № 11-5 </t>
  </si>
  <si>
    <t>Амбарцумян Наталья Борисовна</t>
  </si>
  <si>
    <t>Распределение бюджетных ассигнований по разделам, подразделам, целевым статьям (муниципальным программам поселка Березовка  и непрограммным направлениям деятельности), группам и подгруппам на 2016-2018г.г.</t>
  </si>
  <si>
    <t>Р, ПР, ЦСР, ВР</t>
  </si>
  <si>
    <t>Наименование</t>
  </si>
  <si>
    <t>2016</t>
  </si>
  <si>
    <t>2017</t>
  </si>
  <si>
    <t>2018</t>
  </si>
  <si>
    <t>ВСЕГО:</t>
  </si>
  <si>
    <t>ИТОГО: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</si>
  <si>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</si>
  <si>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</si>
  <si>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</si>
  <si>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0102 8100000000</t>
  </si>
  <si>
    <t>0102 85100000000</t>
  </si>
  <si>
    <t>Функционирование администрации</t>
  </si>
  <si>
    <t>0102 8510080220</t>
  </si>
  <si>
    <t>Глава  поселка</t>
  </si>
  <si>
    <t>0102 8510080220 121</t>
  </si>
  <si>
    <t>0102 8510080220 129</t>
  </si>
  <si>
    <t>Взносы 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</si>
  <si>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</si>
  <si>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0103 8100000000</t>
  </si>
  <si>
    <t>0103 8110000000</t>
  </si>
  <si>
    <t>Функционирование  поселкового Совета депутатов</t>
  </si>
  <si>
    <t>0103 8110080240</t>
  </si>
  <si>
    <t>Председатель поселкового Совета Депутатов</t>
  </si>
  <si>
    <t>0103 8110080240 244</t>
  </si>
  <si>
    <t>Передача полномочий по внешнему финансовому контролю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</si>
  <si>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</si>
  <si>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0104 8510080230</t>
  </si>
  <si>
    <t xml:space="preserve">Функционирование администрации поселка Березовка Березовского района в рамках непрограммных расходов </t>
  </si>
  <si>
    <t>0104 8510080230 121</t>
  </si>
  <si>
    <t>0104 8510080230 122</t>
  </si>
  <si>
    <t>0104 8510080230 129</t>
  </si>
  <si>
    <t>0104 8510080230 244</t>
  </si>
  <si>
    <t>0104 1590080230 831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</si>
  <si>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</t>
  </si>
  <si>
    <t>0104 8510080230 852</t>
  </si>
  <si>
    <t>Уплата налогов, сборов и иных платежей</t>
  </si>
  <si>
    <t>0103 8110080250</t>
  </si>
  <si>
    <t xml:space="preserve">Передача полномочий по муниципальному земельному контролю </t>
  </si>
  <si>
    <t>0107 8500000000</t>
  </si>
  <si>
    <t>Непрограммные расходы администрации поселка Березовка Березовского района</t>
  </si>
  <si>
    <t>0107 8510000000</t>
  </si>
  <si>
    <t xml:space="preserve">0107 8510081030 </t>
  </si>
  <si>
    <t>0107 8510081030 880</t>
  </si>
  <si>
    <t>0111 9100000000</t>
  </si>
  <si>
    <t>0111 9110000000</t>
  </si>
  <si>
    <t>0111 9110081010</t>
  </si>
  <si>
    <t>0111 9110081010 870</t>
  </si>
  <si>
    <t>0113 0400000000</t>
  </si>
  <si>
    <t>0113 0450000000</t>
  </si>
  <si>
    <t>0113  8610080620</t>
  </si>
  <si>
    <t xml:space="preserve"> МКУ ЦБМО п.Березовка Обеспечение деятельности (оказание услуг) подведомственных учреждений в рамках непрограммых  расходов</t>
  </si>
  <si>
    <t>0113  8610080620 111</t>
  </si>
  <si>
    <t xml:space="preserve">Фонд оплаты труда казенных учреждений </t>
  </si>
  <si>
    <t>0113 8610080620 119</t>
  </si>
  <si>
    <t>0113 8610080620 244</t>
  </si>
  <si>
    <t>0113 1610000000</t>
  </si>
  <si>
    <t>Подпрограмма "Профилактика терроризма и экстремизма на территории поселка Березовка "</t>
  </si>
  <si>
    <t>0113 1610081010</t>
  </si>
  <si>
    <t>0113 1610081010 244</t>
  </si>
  <si>
    <t>0113 8500000000</t>
  </si>
  <si>
    <t>0113 8510000000</t>
  </si>
  <si>
    <t xml:space="preserve">Функционирование администрации поселка Березовка </t>
  </si>
  <si>
    <t>0113 8510085140</t>
  </si>
  <si>
    <t xml:space="preserve">Субвенции бюджетам муниципальных образований на выполнение государственных полномочий по по созданию и обеспечению деятельности административных комиссий в рамках непрограммых расходов отдельных органов власти </t>
  </si>
  <si>
    <t>0113 8510085140 530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</si>
  <si>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</si>
  <si>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</si>
  <si>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ЧС природного и техногенного характера</t>
  </si>
  <si>
    <t>0309 8500000000</t>
  </si>
  <si>
    <t>0309 8510080610</t>
  </si>
  <si>
    <t>Мероприятия  пожарной безопасности в рамках М.П.</t>
  </si>
  <si>
    <t>0309 8510080610 244</t>
  </si>
  <si>
    <t xml:space="preserve">0400 </t>
  </si>
  <si>
    <t>0409 0700000000</t>
  </si>
  <si>
    <t>0409 0720000000</t>
  </si>
  <si>
    <t>0409 0720000010</t>
  </si>
  <si>
    <t>0409 0720000010 244</t>
  </si>
  <si>
    <t xml:space="preserve">0412 </t>
  </si>
  <si>
    <t xml:space="preserve">0412 1590081040 </t>
  </si>
  <si>
    <t>0412 1590081040 244</t>
  </si>
  <si>
    <t>Организация работы  по постановка на кадастровый учет земельных участков</t>
  </si>
  <si>
    <t>Жилищное хозяйство</t>
  </si>
  <si>
    <t>0503 7000000000</t>
  </si>
  <si>
    <t>0503 0710000000</t>
  </si>
  <si>
    <t>0503 0710080000</t>
  </si>
  <si>
    <t>0503 0710080000 244</t>
  </si>
  <si>
    <t>0505 0790080000</t>
  </si>
  <si>
    <t>0505 0790080000 244</t>
  </si>
  <si>
    <t xml:space="preserve">Прочая закупка товаров, работ и услуг для обеспечения государственных (муниципальных) нужд  </t>
  </si>
  <si>
    <t>0801 0800000000</t>
  </si>
  <si>
    <t>КУЛЬТУРА, КИНЕМАТОГРАФИЯ</t>
  </si>
  <si>
    <t xml:space="preserve">0801 0810000000 </t>
  </si>
  <si>
    <t>Культура</t>
  </si>
  <si>
    <t>0801 0810080630</t>
  </si>
  <si>
    <t>Муниципальная программа "Культура  поселка Березовка  на 2016-2018 гг."</t>
  </si>
  <si>
    <t>0801 0810080630 610</t>
  </si>
  <si>
    <t xml:space="preserve">Подпрограмма "Сохранение культурного наследия" муниципальной программы "Культура  поселка Березовка" </t>
  </si>
  <si>
    <t>0801 0810080630 611</t>
  </si>
  <si>
    <t xml:space="preserve"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"Культура Березовского района" (библиотека) </t>
  </si>
  <si>
    <t>0801 0830010210 611</t>
  </si>
  <si>
    <t>Субсидия по выплате персональных выплат работникам бюджетной сферы</t>
  </si>
  <si>
    <t>-</t>
  </si>
  <si>
    <t>0801 0830010310 611</t>
  </si>
  <si>
    <t>0801 0830080640 610</t>
  </si>
  <si>
    <t>Подпрограмма "Поддержка любительского народного творчества и организации досуга населения" муниципальной программы "Культура Березовского района"</t>
  </si>
  <si>
    <t>0801 0830080640 611</t>
  </si>
  <si>
    <t>Обеспечение деятельности (оказание услуг) подведомственных учреждений в рамках подпрограммы "Поддержка любительского народного творчества и организации досуга населения" муниципальной программы "Культура Березовского района" ДК</t>
  </si>
  <si>
    <t>0801 0890080010</t>
  </si>
  <si>
    <t>Проведение мероприятий в области культуры в рамках подпрограммы "Поддержка любительского народного творчества и организации досуга населения" муниципальной программы "Культура поселка Березовка "</t>
  </si>
  <si>
    <t>0801 0890080010 244</t>
  </si>
  <si>
    <t>1000</t>
  </si>
  <si>
    <t>СОЦИАЛЬНАЯ ПОЛИТИКА</t>
  </si>
  <si>
    <t xml:space="preserve">Непрограммые расходы администрации поселка Березовка </t>
  </si>
  <si>
    <t>1006  8510080250</t>
  </si>
  <si>
    <t>Субвенция бюджету Березовского района по передаче полномочий по расчету дохода и стоимости имущества в целях признания граждан малоимущими "</t>
  </si>
  <si>
    <t>1006  8510080250 530</t>
  </si>
  <si>
    <t>Расходы по передаче полномочий по расчету размера дохода и стоимости имущества  в целях признания граждан малоимущими</t>
  </si>
  <si>
    <t>ФИЗИЧЕСКАЯ КУЛЬТУРА И СПОРТ</t>
  </si>
  <si>
    <t>1102 0910000000</t>
  </si>
  <si>
    <t>1102 0910080620</t>
  </si>
  <si>
    <t>Муниципальная программа "Развитие физической культуры и спорта поселка Березовка"</t>
  </si>
  <si>
    <t>1102 0910080620 621</t>
  </si>
  <si>
    <t>Подпрограмма "Развитие массовой физической культуры и спорта" муниципальной программы "Развитие физической культуры и  спорта в поселке Березовка "</t>
  </si>
  <si>
    <t>1102 0910010210 621</t>
  </si>
  <si>
    <t>Субсидия по региональным выплатам и выплатам обеспечивающим уровень заработной платы работникам</t>
  </si>
  <si>
    <t>1102 0910010310 621</t>
  </si>
  <si>
    <t>Персональные выплаты,установленные в целях повышения оплаты труда молодым специалистам</t>
  </si>
  <si>
    <t>1102 0990080020</t>
  </si>
  <si>
    <t>Мероприятия  муниципальной программы "Развитие физической культуры и  спорта в поселке Березовка "</t>
  </si>
  <si>
    <t>11020990080020 240</t>
  </si>
  <si>
    <t>1102 0990080020 244</t>
  </si>
  <si>
    <t xml:space="preserve">Молодежная политика </t>
  </si>
  <si>
    <t>07070850080010</t>
  </si>
  <si>
    <t>07070850080010 622</t>
  </si>
  <si>
    <t xml:space="preserve">Субсидия  на финансовое обеспечение выполнения  муниципального задания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</si>
</sst>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000"/>
    <numFmt numFmtId="187" formatCode="000"/>
    <numFmt numFmtId="188" formatCode="0;[Red]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7"/>
      <name val="Arial Cyr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0"/>
      <name val="Lucida Sans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4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8" fillId="0" borderId="14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2" fillId="0" borderId="11" xfId="0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5" fillId="0" borderId="11" xfId="0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>
      <alignment horizontal="left" vertical="center" wrapText="1"/>
    </xf>
    <xf numFmtId="2" fontId="38" fillId="0" borderId="14" xfId="58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left" vertical="center" wrapText="1"/>
    </xf>
    <xf numFmtId="2" fontId="8" fillId="0" borderId="11" xfId="58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wrapText="1"/>
    </xf>
    <xf numFmtId="49" fontId="38" fillId="0" borderId="11" xfId="58" applyNumberFormat="1" applyFont="1" applyFill="1" applyBorder="1" applyAlignment="1">
      <alignment horizontal="center" vertical="center"/>
    </xf>
    <xf numFmtId="2" fontId="40" fillId="0" borderId="14" xfId="58" applyNumberFormat="1" applyFont="1" applyFill="1" applyBorder="1" applyAlignment="1">
      <alignment horizontal="left" vertical="top" wrapText="1"/>
    </xf>
    <xf numFmtId="49" fontId="39" fillId="0" borderId="14" xfId="58" applyNumberFormat="1" applyFont="1" applyFill="1" applyBorder="1" applyAlignment="1">
      <alignment horizontal="center" vertical="center"/>
    </xf>
    <xf numFmtId="49" fontId="39" fillId="0" borderId="11" xfId="58" applyNumberFormat="1" applyFont="1" applyFill="1" applyBorder="1" applyAlignment="1">
      <alignment horizontal="center" vertical="center"/>
    </xf>
    <xf numFmtId="2" fontId="40" fillId="0" borderId="11" xfId="58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2" fontId="39" fillId="0" borderId="11" xfId="58" applyNumberFormat="1" applyFont="1" applyFill="1" applyBorder="1" applyAlignment="1">
      <alignment horizontal="left" vertical="center" wrapText="1" shrinkToFit="1"/>
    </xf>
    <xf numFmtId="2" fontId="38" fillId="0" borderId="11" xfId="58" applyNumberFormat="1" applyFont="1" applyFill="1" applyBorder="1" applyAlignment="1">
      <alignment horizontal="center" vertical="center"/>
    </xf>
    <xf numFmtId="2" fontId="40" fillId="0" borderId="11" xfId="58" applyNumberFormat="1" applyFont="1" applyFill="1" applyBorder="1" applyAlignment="1">
      <alignment horizontal="left" vertical="top" wrapText="1"/>
    </xf>
    <xf numFmtId="2" fontId="40" fillId="0" borderId="14" xfId="58" applyNumberFormat="1" applyFont="1" applyFill="1" applyBorder="1" applyAlignment="1">
      <alignment horizontal="center" vertical="center"/>
    </xf>
    <xf numFmtId="49" fontId="40" fillId="0" borderId="11" xfId="58" applyNumberFormat="1" applyFont="1" applyFill="1" applyBorder="1" applyAlignment="1">
      <alignment horizontal="center" vertical="center"/>
    </xf>
    <xf numFmtId="2" fontId="10" fillId="0" borderId="11" xfId="58" applyNumberFormat="1" applyFont="1" applyFill="1" applyBorder="1" applyAlignment="1">
      <alignment horizontal="center" vertical="center"/>
    </xf>
    <xf numFmtId="2" fontId="38" fillId="0" borderId="11" xfId="58" applyNumberFormat="1" applyFont="1" applyFill="1" applyBorder="1" applyAlignment="1">
      <alignment horizontal="left" vertical="top" wrapText="1"/>
    </xf>
    <xf numFmtId="2" fontId="39" fillId="0" borderId="11" xfId="58" applyNumberFormat="1" applyFont="1" applyFill="1" applyBorder="1" applyAlignment="1">
      <alignment horizontal="left" vertical="top" wrapText="1"/>
    </xf>
    <xf numFmtId="49" fontId="38" fillId="0" borderId="14" xfId="58" applyNumberFormat="1" applyFont="1" applyFill="1" applyBorder="1" applyAlignment="1">
      <alignment horizontal="center" vertical="center"/>
    </xf>
    <xf numFmtId="2" fontId="38" fillId="0" borderId="11" xfId="58" applyNumberFormat="1" applyFont="1" applyFill="1" applyBorder="1" applyAlignment="1">
      <alignment horizontal="left" vertical="center" wrapText="1" shrinkToFit="1"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left" wrapText="1" shrinkToFit="1"/>
    </xf>
    <xf numFmtId="2" fontId="8" fillId="0" borderId="14" xfId="58" applyNumberFormat="1" applyFont="1" applyFill="1" applyBorder="1" applyAlignment="1">
      <alignment horizontal="center" vertical="center"/>
    </xf>
    <xf numFmtId="2" fontId="40" fillId="0" borderId="11" xfId="58" applyNumberFormat="1" applyFont="1" applyFill="1" applyBorder="1" applyAlignment="1">
      <alignment horizontal="left" wrapText="1"/>
    </xf>
    <xf numFmtId="2" fontId="40" fillId="0" borderId="11" xfId="58" applyNumberFormat="1" applyFont="1" applyFill="1" applyBorder="1" applyAlignment="1">
      <alignment horizontal="left" vertical="center" wrapText="1" shrinkToFit="1"/>
    </xf>
    <xf numFmtId="2" fontId="38" fillId="0" borderId="11" xfId="58" applyNumberFormat="1" applyFont="1" applyFill="1" applyBorder="1" applyAlignment="1">
      <alignment horizontal="left" vertical="top" wrapText="1" shrinkToFit="1"/>
    </xf>
    <xf numFmtId="2" fontId="38" fillId="0" borderId="16" xfId="58" applyNumberFormat="1" applyFont="1" applyFill="1" applyBorder="1" applyAlignment="1">
      <alignment horizontal="left" shrinkToFit="1"/>
    </xf>
    <xf numFmtId="2" fontId="8" fillId="0" borderId="11" xfId="58" applyNumberFormat="1" applyFont="1" applyFill="1" applyBorder="1" applyAlignment="1">
      <alignment horizontal="left" vertical="top" wrapText="1" shrinkToFit="1"/>
    </xf>
    <xf numFmtId="49" fontId="8" fillId="0" borderId="11" xfId="58" applyNumberFormat="1" applyFont="1" applyFill="1" applyBorder="1" applyAlignment="1">
      <alignment horizontal="center" vertical="center"/>
    </xf>
    <xf numFmtId="2" fontId="8" fillId="0" borderId="11" xfId="58" applyNumberFormat="1" applyFont="1" applyFill="1" applyBorder="1" applyAlignment="1">
      <alignment horizontal="left" vertical="center" wrapText="1"/>
    </xf>
    <xf numFmtId="2" fontId="38" fillId="0" borderId="16" xfId="58" applyNumberFormat="1" applyFont="1" applyFill="1" applyBorder="1" applyAlignment="1">
      <alignment horizontal="left" vertical="center" shrinkToFit="1"/>
    </xf>
    <xf numFmtId="2" fontId="40" fillId="0" borderId="11" xfId="58" applyNumberFormat="1" applyFont="1" applyFill="1" applyBorder="1" applyAlignment="1">
      <alignment horizontal="left"/>
    </xf>
    <xf numFmtId="2" fontId="8" fillId="0" borderId="16" xfId="58" applyNumberFormat="1" applyFont="1" applyFill="1" applyBorder="1" applyAlignment="1">
      <alignment horizontal="left"/>
    </xf>
    <xf numFmtId="2" fontId="8" fillId="0" borderId="16" xfId="58" applyNumberFormat="1" applyFont="1" applyFill="1" applyBorder="1" applyAlignment="1">
      <alignment horizontal="left" wrapText="1"/>
    </xf>
    <xf numFmtId="2" fontId="8" fillId="0" borderId="11" xfId="58" applyNumberFormat="1" applyFont="1" applyFill="1" applyBorder="1" applyAlignment="1">
      <alignment horizontal="left"/>
    </xf>
    <xf numFmtId="2" fontId="8" fillId="0" borderId="11" xfId="58" applyNumberFormat="1" applyFont="1" applyFill="1" applyBorder="1" applyAlignment="1">
      <alignment horizontal="left" wrapText="1"/>
    </xf>
    <xf numFmtId="2" fontId="38" fillId="0" borderId="11" xfId="58" applyNumberFormat="1" applyFont="1" applyFill="1" applyBorder="1" applyAlignment="1">
      <alignment horizontal="left" wrapText="1"/>
    </xf>
    <xf numFmtId="2" fontId="38" fillId="0" borderId="14" xfId="58" applyNumberFormat="1" applyFont="1" applyFill="1" applyBorder="1" applyAlignment="1">
      <alignment horizontal="left" vertical="center" wrapText="1" shrinkToFit="1"/>
    </xf>
    <xf numFmtId="2" fontId="38" fillId="0" borderId="14" xfId="58" applyNumberFormat="1" applyFont="1" applyFill="1" applyBorder="1" applyAlignment="1">
      <alignment horizontal="left" wrapText="1" shrinkToFit="1"/>
    </xf>
    <xf numFmtId="186" fontId="38" fillId="0" borderId="14" xfId="58" applyNumberFormat="1" applyFont="1" applyFill="1" applyBorder="1" applyAlignment="1">
      <alignment horizontal="center" vertical="center"/>
    </xf>
    <xf numFmtId="49" fontId="1" fillId="0" borderId="11" xfId="63" applyNumberFormat="1" applyFont="1" applyFill="1" applyBorder="1" applyAlignment="1">
      <alignment horizontal="left" vertical="center" wrapText="1"/>
    </xf>
    <xf numFmtId="187" fontId="42" fillId="0" borderId="14" xfId="63" applyNumberFormat="1" applyFont="1" applyFill="1" applyBorder="1" applyAlignment="1">
      <alignment horizontal="center" vertical="center"/>
    </xf>
    <xf numFmtId="186" fontId="42" fillId="0" borderId="14" xfId="63" applyNumberFormat="1" applyFont="1" applyFill="1" applyBorder="1" applyAlignment="1">
      <alignment horizontal="center" vertical="center"/>
    </xf>
    <xf numFmtId="49" fontId="42" fillId="0" borderId="14" xfId="63" applyNumberFormat="1" applyFont="1" applyFill="1" applyBorder="1" applyAlignment="1">
      <alignment horizontal="center" vertical="center"/>
    </xf>
    <xf numFmtId="2" fontId="42" fillId="0" borderId="11" xfId="63" applyNumberFormat="1" applyFont="1" applyFill="1" applyBorder="1" applyAlignment="1">
      <alignment horizontal="center" vertical="center"/>
    </xf>
    <xf numFmtId="0" fontId="67" fillId="0" borderId="0" xfId="63" applyFont="1" applyFill="1" applyAlignment="1">
      <alignment/>
    </xf>
    <xf numFmtId="0" fontId="3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2" fillId="0" borderId="14" xfId="63" applyNumberFormat="1" applyFont="1" applyFill="1" applyBorder="1" applyAlignment="1">
      <alignment horizontal="center" vertical="center"/>
    </xf>
    <xf numFmtId="2" fontId="8" fillId="0" borderId="11" xfId="58" applyNumberFormat="1" applyFont="1" applyFill="1" applyBorder="1" applyAlignment="1">
      <alignment horizontal="center"/>
    </xf>
    <xf numFmtId="2" fontId="8" fillId="0" borderId="14" xfId="58" applyNumberFormat="1" applyFont="1" applyFill="1" applyBorder="1" applyAlignment="1">
      <alignment horizontal="left"/>
    </xf>
    <xf numFmtId="2" fontId="43" fillId="0" borderId="14" xfId="58" applyNumberFormat="1" applyFont="1" applyFill="1" applyBorder="1" applyAlignment="1">
      <alignment horizontal="left" wrapText="1" shrinkToFit="1"/>
    </xf>
    <xf numFmtId="187" fontId="38" fillId="0" borderId="14" xfId="58" applyNumberFormat="1" applyFont="1" applyFill="1" applyBorder="1" applyAlignment="1">
      <alignment horizontal="center" vertical="center"/>
    </xf>
    <xf numFmtId="2" fontId="40" fillId="0" borderId="14" xfId="58" applyNumberFormat="1" applyFont="1" applyFill="1" applyBorder="1" applyAlignment="1">
      <alignment horizontal="left"/>
    </xf>
    <xf numFmtId="2" fontId="8" fillId="0" borderId="11" xfId="58" applyNumberFormat="1" applyFont="1" applyFill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10" fillId="0" borderId="14" xfId="58" applyNumberFormat="1" applyFont="1" applyFill="1" applyBorder="1" applyAlignment="1">
      <alignment horizontal="left"/>
    </xf>
    <xf numFmtId="49" fontId="8" fillId="0" borderId="14" xfId="58" applyNumberFormat="1" applyFont="1" applyFill="1" applyBorder="1" applyAlignment="1">
      <alignment horizontal="center" vertical="center"/>
    </xf>
    <xf numFmtId="2" fontId="44" fillId="0" borderId="11" xfId="58" applyNumberFormat="1" applyFont="1" applyFill="1" applyBorder="1" applyAlignment="1">
      <alignment horizontal="left" vertical="top" wrapText="1" shrinkToFit="1"/>
    </xf>
    <xf numFmtId="188" fontId="38" fillId="0" borderId="11" xfId="58" applyNumberFormat="1" applyFont="1" applyFill="1" applyBorder="1" applyAlignment="1">
      <alignment horizontal="center" vertical="center"/>
    </xf>
    <xf numFmtId="2" fontId="43" fillId="0" borderId="11" xfId="58" applyNumberFormat="1" applyFont="1" applyFill="1" applyBorder="1" applyAlignment="1">
      <alignment horizontal="left" vertical="top" wrapText="1" shrinkToFit="1"/>
    </xf>
    <xf numFmtId="0" fontId="30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horizontal="center" vertical="top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right" vertical="center"/>
    </xf>
    <xf numFmtId="4" fontId="39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/>
    </xf>
    <xf numFmtId="49" fontId="40" fillId="0" borderId="0" xfId="0" applyNumberFormat="1" applyFont="1" applyFill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49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4" fontId="40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4" fontId="39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vertical="center"/>
    </xf>
    <xf numFmtId="4" fontId="39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left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lef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left" vertical="center" wrapText="1"/>
    </xf>
    <xf numFmtId="2" fontId="49" fillId="0" borderId="11" xfId="0" applyNumberFormat="1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left" vertical="center" wrapText="1"/>
    </xf>
    <xf numFmtId="2" fontId="40" fillId="0" borderId="14" xfId="58" applyNumberFormat="1" applyFont="1" applyBorder="1" applyAlignment="1">
      <alignment horizontal="left" vertical="top" wrapText="1"/>
    </xf>
    <xf numFmtId="2" fontId="40" fillId="35" borderId="11" xfId="58" applyNumberFormat="1" applyFont="1" applyFill="1" applyBorder="1" applyAlignment="1">
      <alignment horizontal="left" wrapText="1" shrinkToFit="1"/>
    </xf>
    <xf numFmtId="2" fontId="39" fillId="0" borderId="11" xfId="58" applyNumberFormat="1" applyFont="1" applyFill="1" applyBorder="1" applyAlignment="1">
      <alignment horizontal="left" vertical="top" wrapText="1" shrinkToFit="1"/>
    </xf>
    <xf numFmtId="0" fontId="40" fillId="0" borderId="11" xfId="53" applyFont="1" applyFill="1" applyBorder="1" applyAlignment="1">
      <alignment horizontal="left" vertical="center" wrapText="1"/>
      <protection/>
    </xf>
    <xf numFmtId="2" fontId="40" fillId="35" borderId="11" xfId="58" applyNumberFormat="1" applyFont="1" applyFill="1" applyBorder="1" applyAlignment="1">
      <alignment horizontal="left"/>
    </xf>
    <xf numFmtId="2" fontId="40" fillId="36" borderId="11" xfId="58" applyNumberFormat="1" applyFont="1" applyFill="1" applyBorder="1" applyAlignment="1">
      <alignment horizontal="left" wrapText="1"/>
    </xf>
    <xf numFmtId="2" fontId="39" fillId="0" borderId="11" xfId="58" applyNumberFormat="1" applyFont="1" applyFill="1" applyBorder="1" applyAlignment="1">
      <alignment horizontal="left" wrapText="1"/>
    </xf>
    <xf numFmtId="2" fontId="39" fillId="0" borderId="11" xfId="58" applyNumberFormat="1" applyFont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2" fontId="39" fillId="34" borderId="14" xfId="58" applyNumberFormat="1" applyFont="1" applyFill="1" applyBorder="1" applyAlignment="1">
      <alignment horizontal="left" wrapText="1" shrinkToFit="1"/>
    </xf>
    <xf numFmtId="0" fontId="49" fillId="0" borderId="1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32" fillId="0" borderId="20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2" fontId="43" fillId="16" borderId="11" xfId="58" applyNumberFormat="1" applyFont="1" applyFill="1" applyBorder="1" applyAlignment="1">
      <alignment horizontal="left" vertical="top" wrapText="1" shrinkToFit="1"/>
    </xf>
    <xf numFmtId="2" fontId="39" fillId="0" borderId="11" xfId="0" applyNumberFormat="1" applyFont="1" applyFill="1" applyBorder="1" applyAlignment="1">
      <alignment vertical="top" wrapText="1"/>
    </xf>
    <xf numFmtId="0" fontId="39" fillId="0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.03.2011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84"/>
  <sheetViews>
    <sheetView zoomScalePageLayoutView="0" workbookViewId="0" topLeftCell="C1">
      <selection activeCell="I6" sqref="I6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70.125" style="0" customWidth="1"/>
    <col min="4" max="4" width="8.125" style="0" customWidth="1"/>
    <col min="5" max="5" width="15.875" style="2" customWidth="1"/>
    <col min="6" max="6" width="15.75390625" style="2" customWidth="1"/>
    <col min="7" max="7" width="15.875" style="2" customWidth="1"/>
    <col min="8" max="9" width="9.125" style="2" customWidth="1"/>
  </cols>
  <sheetData>
    <row r="1" spans="5:7" ht="15.75">
      <c r="E1" s="17"/>
      <c r="F1" s="17"/>
      <c r="G1" s="18" t="s">
        <v>156</v>
      </c>
    </row>
    <row r="2" spans="5:7" ht="14.25" customHeight="1">
      <c r="E2" s="36" t="s">
        <v>88</v>
      </c>
      <c r="F2" s="36"/>
      <c r="G2" s="36"/>
    </row>
    <row r="3" spans="5:7" ht="15" customHeight="1">
      <c r="E3" s="12"/>
      <c r="F3" s="12"/>
      <c r="G3" s="15" t="s">
        <v>91</v>
      </c>
    </row>
    <row r="4" spans="5:9" ht="15.75" customHeight="1">
      <c r="E4" s="12"/>
      <c r="F4" s="36" t="s">
        <v>89</v>
      </c>
      <c r="G4" s="36"/>
      <c r="H4" s="16"/>
      <c r="I4" s="16"/>
    </row>
    <row r="5" spans="5:8" ht="15" customHeight="1">
      <c r="E5" s="12"/>
      <c r="F5" s="36" t="s">
        <v>157</v>
      </c>
      <c r="G5" s="36"/>
      <c r="H5" s="17"/>
    </row>
    <row r="6" spans="1:6" ht="18">
      <c r="A6" s="32" t="s">
        <v>92</v>
      </c>
      <c r="B6" s="32"/>
      <c r="C6" s="32"/>
      <c r="D6" s="32"/>
      <c r="E6" s="32"/>
      <c r="F6" s="32"/>
    </row>
    <row r="7" spans="1:6" ht="18">
      <c r="A7" s="32" t="s">
        <v>90</v>
      </c>
      <c r="B7" s="32"/>
      <c r="C7" s="32"/>
      <c r="D7" s="32"/>
      <c r="E7" s="32"/>
      <c r="F7" s="32"/>
    </row>
    <row r="8" spans="3:7" ht="12.75">
      <c r="C8" s="1"/>
      <c r="D8" s="23"/>
      <c r="F8" s="3"/>
      <c r="G8" s="3" t="s">
        <v>6</v>
      </c>
    </row>
    <row r="9" spans="1:7" ht="12.75" customHeight="1">
      <c r="A9" s="30" t="s">
        <v>5</v>
      </c>
      <c r="B9" s="33" t="s">
        <v>1</v>
      </c>
      <c r="C9" s="39" t="s">
        <v>0</v>
      </c>
      <c r="D9" s="22"/>
      <c r="E9" s="34" t="s">
        <v>85</v>
      </c>
      <c r="F9" s="34" t="s">
        <v>86</v>
      </c>
      <c r="G9" s="34" t="s">
        <v>87</v>
      </c>
    </row>
    <row r="10" spans="1:7" ht="51" customHeight="1">
      <c r="A10" s="31"/>
      <c r="B10" s="31"/>
      <c r="C10" s="40"/>
      <c r="D10" s="24" t="s">
        <v>154</v>
      </c>
      <c r="E10" s="35"/>
      <c r="F10" s="35"/>
      <c r="G10" s="35"/>
    </row>
    <row r="11" spans="1:7" ht="12.75">
      <c r="A11" s="4">
        <v>1</v>
      </c>
      <c r="B11" s="5" t="s">
        <v>67</v>
      </c>
      <c r="C11" s="6">
        <v>3</v>
      </c>
      <c r="D11" s="6"/>
      <c r="E11" s="7">
        <v>5</v>
      </c>
      <c r="F11" s="7">
        <v>6</v>
      </c>
      <c r="G11" s="7">
        <v>6</v>
      </c>
    </row>
    <row r="12" spans="1:7" ht="12.75">
      <c r="A12" s="8">
        <v>1</v>
      </c>
      <c r="B12" s="5" t="s">
        <v>8</v>
      </c>
      <c r="C12" s="20" t="s">
        <v>128</v>
      </c>
      <c r="D12" s="19"/>
      <c r="E12" s="9">
        <f>E14+E15+E16+E18+E28+E30+E33+E37+E40+E43+E24</f>
        <v>60583200</v>
      </c>
      <c r="F12" s="9">
        <f>F14+F15+F16+F18+F24+F28+F30+F33+F37+F40+F43</f>
        <v>64421500</v>
      </c>
      <c r="G12" s="9">
        <f>G14+G15+G16+G18+G24+G28+G30+G33+G37+G40+G43</f>
        <v>65857300</v>
      </c>
    </row>
    <row r="13" spans="1:7" ht="12.75">
      <c r="A13" s="8">
        <v>2</v>
      </c>
      <c r="B13" s="5" t="s">
        <v>34</v>
      </c>
      <c r="C13" s="20" t="s">
        <v>9</v>
      </c>
      <c r="D13" s="25">
        <v>10</v>
      </c>
      <c r="E13" s="11">
        <f>SUM(E14:E17)</f>
        <v>22663000</v>
      </c>
      <c r="F13" s="11">
        <f>SUM(F14:F17)</f>
        <v>24598000</v>
      </c>
      <c r="G13" s="11">
        <f>SUM(G14:G17)</f>
        <v>24630000</v>
      </c>
    </row>
    <row r="14" spans="1:7" ht="38.25" customHeight="1">
      <c r="A14" s="8">
        <f aca="true" t="shared" si="0" ref="A14:A51">A13+1</f>
        <v>3</v>
      </c>
      <c r="B14" s="5" t="s">
        <v>35</v>
      </c>
      <c r="C14" s="19" t="s">
        <v>62</v>
      </c>
      <c r="D14" s="25">
        <v>10</v>
      </c>
      <c r="E14" s="13">
        <v>22100000</v>
      </c>
      <c r="F14" s="13">
        <v>24000000</v>
      </c>
      <c r="G14" s="13">
        <v>24000000</v>
      </c>
    </row>
    <row r="15" spans="1:7" ht="45.75" customHeight="1">
      <c r="A15" s="8">
        <f t="shared" si="0"/>
        <v>4</v>
      </c>
      <c r="B15" s="5" t="s">
        <v>36</v>
      </c>
      <c r="C15" s="19" t="s">
        <v>63</v>
      </c>
      <c r="D15" s="25">
        <v>10</v>
      </c>
      <c r="E15" s="13">
        <v>435000</v>
      </c>
      <c r="F15" s="13">
        <v>462000</v>
      </c>
      <c r="G15" s="13">
        <v>486000</v>
      </c>
    </row>
    <row r="16" spans="1:7" ht="23.25" customHeight="1">
      <c r="A16" s="8">
        <f t="shared" si="0"/>
        <v>5</v>
      </c>
      <c r="B16" s="5" t="s">
        <v>37</v>
      </c>
      <c r="C16" s="19" t="s">
        <v>64</v>
      </c>
      <c r="D16" s="25">
        <v>10</v>
      </c>
      <c r="E16" s="13">
        <v>128000</v>
      </c>
      <c r="F16" s="13">
        <v>136000</v>
      </c>
      <c r="G16" s="13">
        <v>144000</v>
      </c>
    </row>
    <row r="17" spans="1:7" ht="18.75" customHeight="1">
      <c r="A17" s="8">
        <f t="shared" si="0"/>
        <v>6</v>
      </c>
      <c r="B17" s="5"/>
      <c r="C17" s="19"/>
      <c r="D17" s="25"/>
      <c r="E17" s="13"/>
      <c r="F17" s="13"/>
      <c r="G17" s="13"/>
    </row>
    <row r="18" spans="1:7" ht="21.75" customHeight="1">
      <c r="A18" s="8">
        <f t="shared" si="0"/>
        <v>7</v>
      </c>
      <c r="B18" s="5" t="s">
        <v>75</v>
      </c>
      <c r="C18" s="20" t="s">
        <v>78</v>
      </c>
      <c r="D18" s="19"/>
      <c r="E18" s="11">
        <f>SUM(E19)</f>
        <v>606700</v>
      </c>
      <c r="F18" s="11">
        <f>SUM(F19)</f>
        <v>486500</v>
      </c>
      <c r="G18" s="11">
        <f>SUM(G19)</f>
        <v>502300</v>
      </c>
    </row>
    <row r="19" spans="1:7" ht="12" customHeight="1">
      <c r="A19" s="8">
        <f t="shared" si="0"/>
        <v>8</v>
      </c>
      <c r="B19" s="5" t="s">
        <v>77</v>
      </c>
      <c r="C19" s="19" t="s">
        <v>76</v>
      </c>
      <c r="D19" s="19"/>
      <c r="E19" s="11">
        <f>SUM(E20:E23)</f>
        <v>606700</v>
      </c>
      <c r="F19" s="11">
        <f>SUM(F20:F23)</f>
        <v>486500</v>
      </c>
      <c r="G19" s="11">
        <f>SUM(G20:G23)</f>
        <v>502300</v>
      </c>
    </row>
    <row r="20" spans="1:7" ht="21" customHeight="1">
      <c r="A20" s="8">
        <f t="shared" si="0"/>
        <v>9</v>
      </c>
      <c r="B20" s="5" t="s">
        <v>71</v>
      </c>
      <c r="C20" s="19" t="s">
        <v>79</v>
      </c>
      <c r="D20" s="19"/>
      <c r="E20" s="13">
        <v>193600</v>
      </c>
      <c r="F20" s="13">
        <v>177100</v>
      </c>
      <c r="G20" s="13">
        <v>186000</v>
      </c>
    </row>
    <row r="21" spans="1:7" ht="26.25" customHeight="1">
      <c r="A21" s="8">
        <f t="shared" si="0"/>
        <v>10</v>
      </c>
      <c r="B21" s="5" t="s">
        <v>72</v>
      </c>
      <c r="C21" s="19" t="s">
        <v>80</v>
      </c>
      <c r="D21" s="19"/>
      <c r="E21" s="13">
        <v>4100</v>
      </c>
      <c r="F21" s="13">
        <v>3500</v>
      </c>
      <c r="G21" s="13">
        <v>3700</v>
      </c>
    </row>
    <row r="22" spans="1:7" ht="24.75" customHeight="1">
      <c r="A22" s="8">
        <f t="shared" si="0"/>
        <v>11</v>
      </c>
      <c r="B22" s="5" t="s">
        <v>73</v>
      </c>
      <c r="C22" s="19" t="s">
        <v>81</v>
      </c>
      <c r="D22" s="19"/>
      <c r="E22" s="13">
        <v>448300</v>
      </c>
      <c r="F22" s="13">
        <v>340800</v>
      </c>
      <c r="G22" s="13">
        <v>347500</v>
      </c>
    </row>
    <row r="23" spans="1:7" ht="25.5" customHeight="1">
      <c r="A23" s="8">
        <f t="shared" si="0"/>
        <v>12</v>
      </c>
      <c r="B23" s="5" t="s">
        <v>74</v>
      </c>
      <c r="C23" s="19" t="s">
        <v>82</v>
      </c>
      <c r="D23" s="19"/>
      <c r="E23" s="13">
        <v>-39300</v>
      </c>
      <c r="F23" s="13">
        <v>-34900</v>
      </c>
      <c r="G23" s="13">
        <v>-34900</v>
      </c>
    </row>
    <row r="24" spans="1:7" ht="12.75">
      <c r="A24" s="8">
        <f t="shared" si="0"/>
        <v>13</v>
      </c>
      <c r="B24" s="5" t="s">
        <v>38</v>
      </c>
      <c r="C24" s="20" t="s">
        <v>10</v>
      </c>
      <c r="D24" s="26">
        <v>50</v>
      </c>
      <c r="E24" s="11">
        <f>E25+E27</f>
        <v>253000</v>
      </c>
      <c r="F24" s="11">
        <f>F25+F27</f>
        <v>336000</v>
      </c>
      <c r="G24" s="11">
        <f>G25+G27</f>
        <v>354000</v>
      </c>
    </row>
    <row r="25" spans="1:7" ht="12.75">
      <c r="A25" s="8">
        <v>14</v>
      </c>
      <c r="B25" s="5" t="s">
        <v>39</v>
      </c>
      <c r="C25" s="19" t="s">
        <v>11</v>
      </c>
      <c r="D25" s="26">
        <v>50</v>
      </c>
      <c r="E25" s="11">
        <f>SUM(E26:E27)</f>
        <v>253000</v>
      </c>
      <c r="F25" s="11">
        <f>SUM(F26:F27)</f>
        <v>336000</v>
      </c>
      <c r="G25" s="11">
        <f>SUM(G26:G27)</f>
        <v>354000</v>
      </c>
    </row>
    <row r="26" spans="1:7" ht="12.75">
      <c r="A26" s="8">
        <f t="shared" si="0"/>
        <v>15</v>
      </c>
      <c r="B26" s="5" t="s">
        <v>83</v>
      </c>
      <c r="C26" s="19" t="s">
        <v>11</v>
      </c>
      <c r="D26" s="26">
        <v>50</v>
      </c>
      <c r="E26" s="13">
        <v>253000</v>
      </c>
      <c r="F26" s="13">
        <v>336000</v>
      </c>
      <c r="G26" s="13">
        <v>354000</v>
      </c>
    </row>
    <row r="27" spans="1:7" ht="22.5">
      <c r="A27" s="8">
        <f t="shared" si="0"/>
        <v>16</v>
      </c>
      <c r="B27" s="5" t="s">
        <v>84</v>
      </c>
      <c r="C27" s="19" t="s">
        <v>43</v>
      </c>
      <c r="D27" s="25"/>
      <c r="E27" s="13">
        <v>0</v>
      </c>
      <c r="F27" s="13">
        <v>0</v>
      </c>
      <c r="G27" s="13">
        <v>0</v>
      </c>
    </row>
    <row r="28" spans="1:7" ht="12.75">
      <c r="A28" s="8">
        <v>17</v>
      </c>
      <c r="B28" s="5" t="s">
        <v>93</v>
      </c>
      <c r="C28" s="20" t="s">
        <v>94</v>
      </c>
      <c r="D28" s="26"/>
      <c r="E28" s="11">
        <f>E29</f>
        <v>2800000</v>
      </c>
      <c r="F28" s="11">
        <f>F29</f>
        <v>3400000</v>
      </c>
      <c r="G28" s="11">
        <f>G29</f>
        <v>3600000</v>
      </c>
    </row>
    <row r="29" spans="1:7" ht="23.25" customHeight="1">
      <c r="A29" s="8">
        <f t="shared" si="0"/>
        <v>18</v>
      </c>
      <c r="B29" s="5" t="s">
        <v>95</v>
      </c>
      <c r="C29" s="19" t="s">
        <v>96</v>
      </c>
      <c r="D29" s="25">
        <v>100</v>
      </c>
      <c r="E29" s="14">
        <v>2800000</v>
      </c>
      <c r="F29" s="14">
        <v>3400000</v>
      </c>
      <c r="G29" s="14">
        <v>3600000</v>
      </c>
    </row>
    <row r="30" spans="1:7" ht="12.75">
      <c r="A30" s="8">
        <f t="shared" si="0"/>
        <v>19</v>
      </c>
      <c r="B30" s="5" t="s">
        <v>97</v>
      </c>
      <c r="C30" s="20" t="s">
        <v>98</v>
      </c>
      <c r="D30" s="26"/>
      <c r="E30" s="11">
        <f>E31+E32</f>
        <v>21560000</v>
      </c>
      <c r="F30" s="11">
        <f>F31+F32</f>
        <v>22900000</v>
      </c>
      <c r="G30" s="11">
        <f>G31+G32</f>
        <v>24070000</v>
      </c>
    </row>
    <row r="31" spans="1:7" ht="22.5">
      <c r="A31" s="8">
        <f t="shared" si="0"/>
        <v>20</v>
      </c>
      <c r="B31" s="5" t="s">
        <v>99</v>
      </c>
      <c r="C31" s="19" t="s">
        <v>100</v>
      </c>
      <c r="D31" s="25">
        <v>100</v>
      </c>
      <c r="E31" s="13">
        <v>11860000</v>
      </c>
      <c r="F31" s="13">
        <v>12600000</v>
      </c>
      <c r="G31" s="13">
        <v>13270000</v>
      </c>
    </row>
    <row r="32" spans="1:7" ht="22.5">
      <c r="A32" s="8">
        <f t="shared" si="0"/>
        <v>21</v>
      </c>
      <c r="B32" s="5" t="s">
        <v>101</v>
      </c>
      <c r="C32" s="19" t="s">
        <v>102</v>
      </c>
      <c r="D32" s="25">
        <v>100</v>
      </c>
      <c r="E32" s="13">
        <v>9700000</v>
      </c>
      <c r="F32" s="13">
        <v>10300000</v>
      </c>
      <c r="G32" s="13">
        <v>10800000</v>
      </c>
    </row>
    <row r="33" spans="1:7" ht="23.25" customHeight="1">
      <c r="A33" s="8">
        <f>A32+1</f>
        <v>22</v>
      </c>
      <c r="B33" s="5" t="s">
        <v>103</v>
      </c>
      <c r="C33" s="20" t="s">
        <v>12</v>
      </c>
      <c r="D33" s="26"/>
      <c r="E33" s="11">
        <f>E34</f>
        <v>10500000</v>
      </c>
      <c r="F33" s="11">
        <f>F34</f>
        <v>10500000</v>
      </c>
      <c r="G33" s="11">
        <f>G34</f>
        <v>10500000</v>
      </c>
    </row>
    <row r="34" spans="1:7" ht="34.5" customHeight="1">
      <c r="A34" s="8">
        <v>23</v>
      </c>
      <c r="B34" s="5" t="s">
        <v>129</v>
      </c>
      <c r="C34" s="19" t="s">
        <v>106</v>
      </c>
      <c r="D34" s="29">
        <v>50</v>
      </c>
      <c r="E34" s="11">
        <v>10500000</v>
      </c>
      <c r="F34" s="11">
        <v>10500000</v>
      </c>
      <c r="G34" s="11">
        <v>10500000</v>
      </c>
    </row>
    <row r="35" spans="1:7" ht="34.5" customHeight="1">
      <c r="A35" s="8">
        <v>24</v>
      </c>
      <c r="B35" s="5" t="s">
        <v>104</v>
      </c>
      <c r="C35" s="19" t="s">
        <v>105</v>
      </c>
      <c r="D35" s="27">
        <v>100</v>
      </c>
      <c r="E35" s="13"/>
      <c r="F35" s="13"/>
      <c r="G35" s="13"/>
    </row>
    <row r="36" spans="1:7" ht="34.5" customHeight="1">
      <c r="A36" s="8">
        <v>25</v>
      </c>
      <c r="B36" s="28" t="s">
        <v>130</v>
      </c>
      <c r="C36" s="19" t="s">
        <v>107</v>
      </c>
      <c r="D36" s="27">
        <v>100</v>
      </c>
      <c r="E36" s="13"/>
      <c r="F36" s="13"/>
      <c r="G36" s="13"/>
    </row>
    <row r="37" spans="1:7" ht="12.75">
      <c r="A37" s="8">
        <v>26</v>
      </c>
      <c r="B37" s="5" t="s">
        <v>40</v>
      </c>
      <c r="C37" s="20" t="s">
        <v>13</v>
      </c>
      <c r="D37" s="26">
        <v>100</v>
      </c>
      <c r="E37" s="11">
        <f>SUM(E38)</f>
        <v>500</v>
      </c>
      <c r="F37" s="11">
        <f>SUM(F38)</f>
        <v>1000</v>
      </c>
      <c r="G37" s="11">
        <f>SUM(G38)</f>
        <v>1000</v>
      </c>
    </row>
    <row r="38" spans="1:7" ht="22.5">
      <c r="A38" s="8">
        <f t="shared" si="0"/>
        <v>27</v>
      </c>
      <c r="B38" s="5" t="s">
        <v>131</v>
      </c>
      <c r="C38" s="19" t="s">
        <v>14</v>
      </c>
      <c r="D38" s="25">
        <v>100</v>
      </c>
      <c r="E38" s="11">
        <v>500</v>
      </c>
      <c r="F38" s="11">
        <v>1000</v>
      </c>
      <c r="G38" s="11">
        <v>1000</v>
      </c>
    </row>
    <row r="39" spans="1:7" ht="33.75">
      <c r="A39" s="8">
        <f t="shared" si="0"/>
        <v>28</v>
      </c>
      <c r="B39" s="5" t="s">
        <v>132</v>
      </c>
      <c r="C39" s="19" t="s">
        <v>15</v>
      </c>
      <c r="D39" s="25">
        <v>100</v>
      </c>
      <c r="E39" s="13">
        <v>500</v>
      </c>
      <c r="F39" s="13">
        <v>1000</v>
      </c>
      <c r="G39" s="13">
        <v>1000</v>
      </c>
    </row>
    <row r="40" spans="1:7" ht="35.25" customHeight="1">
      <c r="A40" s="8">
        <f t="shared" si="0"/>
        <v>29</v>
      </c>
      <c r="B40" s="5" t="s">
        <v>68</v>
      </c>
      <c r="C40" s="20" t="s">
        <v>69</v>
      </c>
      <c r="D40" s="26">
        <v>100</v>
      </c>
      <c r="E40" s="11">
        <f aca="true" t="shared" si="1" ref="E40:G41">SUM(E41)</f>
        <v>700000</v>
      </c>
      <c r="F40" s="11">
        <f t="shared" si="1"/>
        <v>700000</v>
      </c>
      <c r="G40" s="11">
        <f t="shared" si="1"/>
        <v>700000</v>
      </c>
    </row>
    <row r="41" spans="1:7" ht="36" customHeight="1">
      <c r="A41" s="8">
        <f t="shared" si="0"/>
        <v>30</v>
      </c>
      <c r="B41" s="5" t="s">
        <v>135</v>
      </c>
      <c r="C41" s="19" t="s">
        <v>70</v>
      </c>
      <c r="D41" s="25">
        <v>100</v>
      </c>
      <c r="E41" s="13">
        <f t="shared" si="1"/>
        <v>700000</v>
      </c>
      <c r="F41" s="13">
        <f t="shared" si="1"/>
        <v>700000</v>
      </c>
      <c r="G41" s="13">
        <f t="shared" si="1"/>
        <v>700000</v>
      </c>
    </row>
    <row r="42" spans="1:7" ht="34.5" customHeight="1">
      <c r="A42" s="8">
        <f t="shared" si="0"/>
        <v>31</v>
      </c>
      <c r="B42" s="5" t="s">
        <v>133</v>
      </c>
      <c r="C42" s="19" t="s">
        <v>108</v>
      </c>
      <c r="D42" s="25">
        <v>100</v>
      </c>
      <c r="E42" s="13">
        <v>700000</v>
      </c>
      <c r="F42" s="13">
        <v>700000</v>
      </c>
      <c r="G42" s="13">
        <v>700000</v>
      </c>
    </row>
    <row r="43" spans="1:7" ht="12.75">
      <c r="A43" s="8">
        <v>32</v>
      </c>
      <c r="B43" s="5" t="s">
        <v>17</v>
      </c>
      <c r="C43" s="20" t="s">
        <v>16</v>
      </c>
      <c r="D43" s="26"/>
      <c r="E43" s="11">
        <f>E44</f>
        <v>1500000</v>
      </c>
      <c r="F43" s="11">
        <f>F44</f>
        <v>1500000</v>
      </c>
      <c r="G43" s="11">
        <f>G44</f>
        <v>1500000</v>
      </c>
    </row>
    <row r="44" spans="1:7" ht="23.25" customHeight="1">
      <c r="A44" s="8">
        <v>33</v>
      </c>
      <c r="B44" s="5" t="s">
        <v>18</v>
      </c>
      <c r="C44" s="19" t="s">
        <v>65</v>
      </c>
      <c r="D44" s="26">
        <v>50</v>
      </c>
      <c r="E44" s="11">
        <f>SUM(E45)</f>
        <v>1500000</v>
      </c>
      <c r="F44" s="11">
        <f>SUM(F45)</f>
        <v>1500000</v>
      </c>
      <c r="G44" s="11">
        <f>SUM(G45)</f>
        <v>1500000</v>
      </c>
    </row>
    <row r="45" spans="1:7" ht="21.75" customHeight="1">
      <c r="A45" s="8">
        <v>34</v>
      </c>
      <c r="B45" s="5" t="s">
        <v>136</v>
      </c>
      <c r="C45" s="19" t="s">
        <v>19</v>
      </c>
      <c r="D45" s="26">
        <v>50</v>
      </c>
      <c r="E45" s="11">
        <f>SUM(E46:E46)</f>
        <v>1500000</v>
      </c>
      <c r="F45" s="11">
        <v>1500000</v>
      </c>
      <c r="G45" s="11">
        <v>1500000</v>
      </c>
    </row>
    <row r="46" spans="1:7" ht="23.25" customHeight="1">
      <c r="A46" s="8">
        <v>35</v>
      </c>
      <c r="B46" s="5" t="s">
        <v>134</v>
      </c>
      <c r="C46" s="19" t="s">
        <v>4</v>
      </c>
      <c r="D46" s="26">
        <v>50</v>
      </c>
      <c r="E46" s="13">
        <v>1500000</v>
      </c>
      <c r="F46" s="13">
        <v>1500000</v>
      </c>
      <c r="G46" s="13">
        <v>1500000</v>
      </c>
    </row>
    <row r="47" spans="1:7" ht="12.75">
      <c r="A47" s="8">
        <f t="shared" si="0"/>
        <v>36</v>
      </c>
      <c r="B47" s="5" t="s">
        <v>21</v>
      </c>
      <c r="C47" s="20" t="s">
        <v>20</v>
      </c>
      <c r="D47" s="20"/>
      <c r="E47" s="11"/>
      <c r="F47" s="11"/>
      <c r="G47" s="11"/>
    </row>
    <row r="48" spans="1:7" ht="15" customHeight="1">
      <c r="A48" s="8">
        <v>37</v>
      </c>
      <c r="B48" s="5" t="s">
        <v>41</v>
      </c>
      <c r="C48" s="19" t="s">
        <v>42</v>
      </c>
      <c r="D48" s="25">
        <v>100</v>
      </c>
      <c r="E48" s="11">
        <f>SUM(E49)</f>
        <v>0</v>
      </c>
      <c r="F48" s="11">
        <f>SUM(F49)</f>
        <v>0</v>
      </c>
      <c r="G48" s="11">
        <f>SUM(G49)</f>
        <v>0</v>
      </c>
    </row>
    <row r="49" spans="1:7" ht="23.25" customHeight="1">
      <c r="A49" s="8">
        <f t="shared" si="0"/>
        <v>38</v>
      </c>
      <c r="B49" s="5" t="s">
        <v>137</v>
      </c>
      <c r="C49" s="19" t="s">
        <v>109</v>
      </c>
      <c r="D49" s="25">
        <v>100</v>
      </c>
      <c r="E49" s="13">
        <v>0</v>
      </c>
      <c r="F49" s="13">
        <v>0</v>
      </c>
      <c r="G49" s="13">
        <v>0</v>
      </c>
    </row>
    <row r="50" spans="1:7" ht="12.75">
      <c r="A50" s="8">
        <v>39</v>
      </c>
      <c r="B50" s="5" t="s">
        <v>23</v>
      </c>
      <c r="C50" s="20" t="s">
        <v>22</v>
      </c>
      <c r="D50" s="26"/>
      <c r="E50" s="11">
        <f>SUM(E51)</f>
        <v>0</v>
      </c>
      <c r="F50" s="11">
        <f>SUM(F51)</f>
        <v>0</v>
      </c>
      <c r="G50" s="11">
        <f>SUM(G51)</f>
        <v>0</v>
      </c>
    </row>
    <row r="51" spans="1:7" ht="33.75" customHeight="1">
      <c r="A51" s="8">
        <f t="shared" si="0"/>
        <v>40</v>
      </c>
      <c r="B51" s="5" t="s">
        <v>138</v>
      </c>
      <c r="C51" s="19" t="s">
        <v>110</v>
      </c>
      <c r="D51" s="25">
        <v>100</v>
      </c>
      <c r="E51" s="13">
        <v>0</v>
      </c>
      <c r="F51" s="13">
        <v>0</v>
      </c>
      <c r="G51" s="13">
        <v>0</v>
      </c>
    </row>
    <row r="52" spans="1:7" ht="24.75" customHeight="1">
      <c r="A52" s="8">
        <v>41</v>
      </c>
      <c r="B52" s="5" t="s">
        <v>3</v>
      </c>
      <c r="C52" s="19" t="s">
        <v>2</v>
      </c>
      <c r="D52" s="25">
        <v>100</v>
      </c>
      <c r="E52" s="11">
        <f>SUM(E53)</f>
        <v>0</v>
      </c>
      <c r="F52" s="11">
        <f>SUM(F53)</f>
        <v>0</v>
      </c>
      <c r="G52" s="11">
        <f>SUM(G53)</f>
        <v>0</v>
      </c>
    </row>
    <row r="53" spans="1:7" ht="34.5" customHeight="1">
      <c r="A53" s="8">
        <v>42</v>
      </c>
      <c r="B53" s="5" t="s">
        <v>139</v>
      </c>
      <c r="C53" s="19" t="s">
        <v>111</v>
      </c>
      <c r="D53" s="25">
        <v>100</v>
      </c>
      <c r="E53" s="13"/>
      <c r="F53" s="13"/>
      <c r="G53" s="13"/>
    </row>
    <row r="54" spans="1:7" ht="22.5">
      <c r="A54" s="8">
        <v>43</v>
      </c>
      <c r="B54" s="5" t="s">
        <v>25</v>
      </c>
      <c r="C54" s="20" t="s">
        <v>24</v>
      </c>
      <c r="D54" s="26">
        <v>100</v>
      </c>
      <c r="E54" s="11">
        <f>SUM(E55)</f>
        <v>0</v>
      </c>
      <c r="F54" s="11">
        <f>SUM(F55)</f>
        <v>0</v>
      </c>
      <c r="G54" s="11">
        <f>SUM(G55)</f>
        <v>0</v>
      </c>
    </row>
    <row r="55" spans="1:7" ht="23.25" customHeight="1">
      <c r="A55" s="8">
        <f aca="true" t="shared" si="2" ref="A55:A70">A54+1</f>
        <v>44</v>
      </c>
      <c r="B55" s="5" t="s">
        <v>140</v>
      </c>
      <c r="C55" s="19" t="s">
        <v>112</v>
      </c>
      <c r="D55" s="25">
        <v>100</v>
      </c>
      <c r="E55" s="13"/>
      <c r="F55" s="13"/>
      <c r="G55" s="13"/>
    </row>
    <row r="56" spans="1:7" ht="12.75">
      <c r="A56" s="8">
        <f t="shared" si="2"/>
        <v>45</v>
      </c>
      <c r="B56" s="5" t="s">
        <v>27</v>
      </c>
      <c r="C56" s="20" t="s">
        <v>26</v>
      </c>
      <c r="D56" s="26">
        <v>100</v>
      </c>
      <c r="E56" s="11">
        <f>SUM(E59+E57)</f>
        <v>0</v>
      </c>
      <c r="F56" s="11">
        <f>SUM(F59+F57)</f>
        <v>0</v>
      </c>
      <c r="G56" s="11">
        <f>SUM(G59+G57)</f>
        <v>0</v>
      </c>
    </row>
    <row r="57" spans="1:7" ht="12.75">
      <c r="A57" s="8">
        <f t="shared" si="2"/>
        <v>46</v>
      </c>
      <c r="B57" s="5" t="s">
        <v>29</v>
      </c>
      <c r="C57" s="19" t="s">
        <v>28</v>
      </c>
      <c r="D57" s="25">
        <v>100</v>
      </c>
      <c r="E57" s="11">
        <f>SUM(E58)</f>
        <v>0</v>
      </c>
      <c r="F57" s="11">
        <f>SUM(F58)</f>
        <v>0</v>
      </c>
      <c r="G57" s="11">
        <f>SUM(G58)</f>
        <v>0</v>
      </c>
    </row>
    <row r="58" spans="1:7" ht="12.75">
      <c r="A58" s="8">
        <f t="shared" si="2"/>
        <v>47</v>
      </c>
      <c r="B58" s="5" t="s">
        <v>141</v>
      </c>
      <c r="C58" s="19" t="s">
        <v>113</v>
      </c>
      <c r="D58" s="25">
        <v>100</v>
      </c>
      <c r="E58" s="13">
        <v>0</v>
      </c>
      <c r="F58" s="13">
        <v>0</v>
      </c>
      <c r="G58" s="13">
        <v>0</v>
      </c>
    </row>
    <row r="59" spans="1:7" ht="12.75">
      <c r="A59" s="8">
        <f t="shared" si="2"/>
        <v>48</v>
      </c>
      <c r="B59" s="5" t="s">
        <v>31</v>
      </c>
      <c r="C59" s="19" t="s">
        <v>30</v>
      </c>
      <c r="D59" s="25">
        <v>100</v>
      </c>
      <c r="E59" s="11">
        <f>SUM(E60)</f>
        <v>0</v>
      </c>
      <c r="F59" s="11">
        <f>SUM(F60)</f>
        <v>0</v>
      </c>
      <c r="G59" s="11">
        <f>SUM(G60)</f>
        <v>0</v>
      </c>
    </row>
    <row r="60" spans="1:7" ht="12.75">
      <c r="A60" s="8">
        <f t="shared" si="2"/>
        <v>49</v>
      </c>
      <c r="B60" s="5" t="s">
        <v>142</v>
      </c>
      <c r="C60" s="19" t="s">
        <v>114</v>
      </c>
      <c r="D60" s="25">
        <v>100</v>
      </c>
      <c r="E60" s="13">
        <v>0</v>
      </c>
      <c r="F60" s="13">
        <v>0</v>
      </c>
      <c r="G60" s="13">
        <v>0</v>
      </c>
    </row>
    <row r="61" spans="1:7" ht="12.75">
      <c r="A61" s="8">
        <f t="shared" si="2"/>
        <v>50</v>
      </c>
      <c r="B61" s="5" t="s">
        <v>33</v>
      </c>
      <c r="C61" s="20" t="s">
        <v>32</v>
      </c>
      <c r="D61" s="20"/>
      <c r="E61" s="11">
        <f>E62</f>
        <v>17355895.47</v>
      </c>
      <c r="F61" s="11">
        <f>SUM(F62+F74+F76+F81)</f>
        <v>2945551.72</v>
      </c>
      <c r="G61" s="11">
        <f>SUM(G62+G74+G76+G81)</f>
        <v>2945551.72</v>
      </c>
    </row>
    <row r="62" spans="1:7" ht="14.25" customHeight="1">
      <c r="A62" s="8">
        <f t="shared" si="2"/>
        <v>51</v>
      </c>
      <c r="B62" s="5" t="s">
        <v>44</v>
      </c>
      <c r="C62" s="19" t="s">
        <v>45</v>
      </c>
      <c r="D62" s="19"/>
      <c r="E62" s="11">
        <f>E63+E70+E72</f>
        <v>17355895.47</v>
      </c>
      <c r="F62" s="11">
        <f>F63+F70</f>
        <v>2945551.72</v>
      </c>
      <c r="G62" s="11">
        <f>G63+G70</f>
        <v>2945551.72</v>
      </c>
    </row>
    <row r="63" spans="1:7" ht="12.75">
      <c r="A63" s="8">
        <f t="shared" si="2"/>
        <v>52</v>
      </c>
      <c r="B63" s="5" t="s">
        <v>46</v>
      </c>
      <c r="C63" s="19" t="s">
        <v>47</v>
      </c>
      <c r="D63" s="19"/>
      <c r="E63" s="11">
        <f>SUM(E65:E65)</f>
        <v>3592582</v>
      </c>
      <c r="F63" s="11">
        <f>SUM(F65:F65)</f>
        <v>2874076</v>
      </c>
      <c r="G63" s="11">
        <f>SUM(G65:G65)</f>
        <v>2874076</v>
      </c>
    </row>
    <row r="64" spans="1:7" ht="12.75">
      <c r="A64" s="8">
        <f t="shared" si="2"/>
        <v>53</v>
      </c>
      <c r="B64" s="5" t="s">
        <v>48</v>
      </c>
      <c r="C64" s="19" t="s">
        <v>49</v>
      </c>
      <c r="D64" s="19"/>
      <c r="E64" s="11"/>
      <c r="F64" s="11"/>
      <c r="G64" s="11"/>
    </row>
    <row r="65" spans="1:7" ht="22.5">
      <c r="A65" s="8">
        <f t="shared" si="2"/>
        <v>54</v>
      </c>
      <c r="B65" s="5" t="s">
        <v>143</v>
      </c>
      <c r="C65" s="20" t="s">
        <v>115</v>
      </c>
      <c r="D65" s="20"/>
      <c r="E65" s="11">
        <v>3592582</v>
      </c>
      <c r="F65" s="11">
        <v>2874076</v>
      </c>
      <c r="G65" s="11">
        <v>2874076</v>
      </c>
    </row>
    <row r="66" spans="1:7" ht="22.5">
      <c r="A66" s="8">
        <v>55</v>
      </c>
      <c r="B66" s="5" t="s">
        <v>50</v>
      </c>
      <c r="C66" s="19" t="s">
        <v>51</v>
      </c>
      <c r="D66" s="19"/>
      <c r="E66" s="11"/>
      <c r="F66" s="11"/>
      <c r="G66" s="11"/>
    </row>
    <row r="67" spans="1:7" ht="24" customHeight="1">
      <c r="A67" s="8">
        <v>56</v>
      </c>
      <c r="B67" s="5" t="s">
        <v>117</v>
      </c>
      <c r="C67" s="19" t="s">
        <v>116</v>
      </c>
      <c r="D67" s="19"/>
      <c r="E67" s="13">
        <v>0</v>
      </c>
      <c r="F67" s="13">
        <v>0</v>
      </c>
      <c r="G67" s="13">
        <v>0</v>
      </c>
    </row>
    <row r="68" spans="1:7" ht="12.75">
      <c r="A68" s="8">
        <v>57</v>
      </c>
      <c r="B68" s="5" t="s">
        <v>52</v>
      </c>
      <c r="C68" s="20" t="s">
        <v>53</v>
      </c>
      <c r="D68" s="20"/>
      <c r="E68" s="11"/>
      <c r="F68" s="11"/>
      <c r="G68" s="11"/>
    </row>
    <row r="69" spans="1:7" ht="12.75">
      <c r="A69" s="8">
        <f>A68+1</f>
        <v>58</v>
      </c>
      <c r="B69" s="5" t="s">
        <v>144</v>
      </c>
      <c r="C69" s="19" t="s">
        <v>118</v>
      </c>
      <c r="D69" s="19"/>
      <c r="E69" s="13"/>
      <c r="F69" s="13"/>
      <c r="G69" s="13"/>
    </row>
    <row r="70" spans="1:7" ht="22.5">
      <c r="A70" s="8">
        <f t="shared" si="2"/>
        <v>59</v>
      </c>
      <c r="B70" s="5" t="s">
        <v>54</v>
      </c>
      <c r="C70" s="20" t="s">
        <v>55</v>
      </c>
      <c r="D70" s="20"/>
      <c r="E70" s="13">
        <v>71475.72</v>
      </c>
      <c r="F70" s="13">
        <v>71475.72</v>
      </c>
      <c r="G70" s="13">
        <v>71475.72</v>
      </c>
    </row>
    <row r="71" spans="1:7" ht="22.5">
      <c r="A71" s="8">
        <v>60</v>
      </c>
      <c r="B71" s="5" t="s">
        <v>146</v>
      </c>
      <c r="C71" s="19" t="s">
        <v>145</v>
      </c>
      <c r="D71" s="19"/>
      <c r="E71" s="13">
        <v>71475.72</v>
      </c>
      <c r="F71" s="13">
        <v>71475.72</v>
      </c>
      <c r="G71" s="13">
        <v>71475.72</v>
      </c>
    </row>
    <row r="72" spans="1:7" ht="12.75">
      <c r="A72" s="8">
        <v>61</v>
      </c>
      <c r="B72" s="5" t="s">
        <v>155</v>
      </c>
      <c r="C72" s="20" t="s">
        <v>56</v>
      </c>
      <c r="D72" s="20"/>
      <c r="E72" s="11">
        <v>13691837.75</v>
      </c>
      <c r="F72" s="11">
        <f>SUM(F73)</f>
        <v>0</v>
      </c>
      <c r="G72" s="11">
        <f>SUM(G73)</f>
        <v>0</v>
      </c>
    </row>
    <row r="73" spans="1:7" ht="14.25" customHeight="1">
      <c r="A73" s="8">
        <f>A72+1</f>
        <v>62</v>
      </c>
      <c r="B73" s="5" t="s">
        <v>147</v>
      </c>
      <c r="C73" s="19" t="s">
        <v>119</v>
      </c>
      <c r="D73" s="19"/>
      <c r="E73" s="13">
        <v>13691837.75</v>
      </c>
      <c r="F73" s="13">
        <v>0</v>
      </c>
      <c r="G73" s="13">
        <v>0</v>
      </c>
    </row>
    <row r="74" spans="1:7" ht="12.75">
      <c r="A74" s="8">
        <v>63</v>
      </c>
      <c r="B74" s="5" t="s">
        <v>57</v>
      </c>
      <c r="C74" s="20" t="s">
        <v>58</v>
      </c>
      <c r="D74" s="20"/>
      <c r="E74" s="11">
        <f>SUM(E75)</f>
        <v>0</v>
      </c>
      <c r="F74" s="11">
        <f>SUM(F75)</f>
        <v>0</v>
      </c>
      <c r="G74" s="11"/>
    </row>
    <row r="75" spans="1:7" ht="12.75">
      <c r="A75" s="8">
        <f>A74+1</f>
        <v>64</v>
      </c>
      <c r="B75" s="5" t="s">
        <v>149</v>
      </c>
      <c r="C75" s="19" t="s">
        <v>148</v>
      </c>
      <c r="D75" s="19"/>
      <c r="E75" s="13">
        <v>0</v>
      </c>
      <c r="F75" s="13">
        <v>0</v>
      </c>
      <c r="G75" s="13"/>
    </row>
    <row r="76" spans="1:7" ht="33" customHeight="1">
      <c r="A76" s="8">
        <f>A75+1</f>
        <v>65</v>
      </c>
      <c r="B76" s="5" t="s">
        <v>59</v>
      </c>
      <c r="C76" s="19" t="s">
        <v>60</v>
      </c>
      <c r="D76" s="19"/>
      <c r="E76" s="11"/>
      <c r="F76" s="11"/>
      <c r="G76" s="11"/>
    </row>
    <row r="77" spans="1:7" ht="33.75">
      <c r="A77" s="8">
        <v>66</v>
      </c>
      <c r="B77" s="5" t="s">
        <v>150</v>
      </c>
      <c r="C77" s="19" t="s">
        <v>151</v>
      </c>
      <c r="D77" s="19"/>
      <c r="E77" s="13"/>
      <c r="F77" s="13">
        <v>0</v>
      </c>
      <c r="G77" s="13">
        <v>0</v>
      </c>
    </row>
    <row r="78" spans="1:7" ht="12.75" customHeight="1">
      <c r="A78" s="8">
        <v>67</v>
      </c>
      <c r="B78" s="5" t="s">
        <v>152</v>
      </c>
      <c r="C78" s="19" t="s">
        <v>120</v>
      </c>
      <c r="D78" s="19"/>
      <c r="E78" s="11"/>
      <c r="F78" s="11"/>
      <c r="G78" s="11"/>
    </row>
    <row r="79" spans="1:7" ht="21.75" customHeight="1">
      <c r="A79" s="8">
        <f>A78+1</f>
        <v>68</v>
      </c>
      <c r="B79" s="5" t="s">
        <v>122</v>
      </c>
      <c r="C79" s="19" t="s">
        <v>121</v>
      </c>
      <c r="D79" s="19"/>
      <c r="E79" s="11"/>
      <c r="F79" s="11"/>
      <c r="G79" s="11"/>
    </row>
    <row r="80" spans="1:7" ht="21" customHeight="1">
      <c r="A80" s="8">
        <f>A79+1</f>
        <v>69</v>
      </c>
      <c r="B80" s="5" t="s">
        <v>124</v>
      </c>
      <c r="C80" s="19" t="s">
        <v>123</v>
      </c>
      <c r="D80" s="19"/>
      <c r="E80" s="11"/>
      <c r="F80" s="11"/>
      <c r="G80" s="11"/>
    </row>
    <row r="81" spans="1:7" ht="22.5">
      <c r="A81" s="8">
        <v>70</v>
      </c>
      <c r="B81" s="5" t="s">
        <v>61</v>
      </c>
      <c r="C81" s="20" t="s">
        <v>66</v>
      </c>
      <c r="D81" s="20"/>
      <c r="E81" s="11"/>
      <c r="F81" s="11">
        <f>SUM(F82)</f>
        <v>0</v>
      </c>
      <c r="G81" s="11">
        <f>SUM(G82)</f>
        <v>0</v>
      </c>
    </row>
    <row r="82" spans="1:7" ht="22.5">
      <c r="A82" s="8">
        <f>A81+1</f>
        <v>71</v>
      </c>
      <c r="B82" s="5" t="s">
        <v>126</v>
      </c>
      <c r="C82" s="19" t="s">
        <v>125</v>
      </c>
      <c r="D82" s="19"/>
      <c r="E82" s="13">
        <f>SUM(E83:E83)</f>
        <v>0</v>
      </c>
      <c r="F82" s="13">
        <f>SUM(F83:F83)</f>
        <v>0</v>
      </c>
      <c r="G82" s="13">
        <f>SUM(G83:G83)</f>
        <v>0</v>
      </c>
    </row>
    <row r="83" spans="1:7" ht="33.75">
      <c r="A83" s="8">
        <v>72</v>
      </c>
      <c r="B83" s="5" t="s">
        <v>153</v>
      </c>
      <c r="C83" s="19" t="s">
        <v>127</v>
      </c>
      <c r="D83" s="19"/>
      <c r="E83" s="13">
        <v>0</v>
      </c>
      <c r="F83" s="13">
        <v>0</v>
      </c>
      <c r="G83" s="13">
        <v>0</v>
      </c>
    </row>
    <row r="84" spans="1:7" ht="12.75">
      <c r="A84" s="8"/>
      <c r="B84" s="37" t="s">
        <v>7</v>
      </c>
      <c r="C84" s="38"/>
      <c r="D84" s="21"/>
      <c r="E84" s="10">
        <f>E13+E18+E24+E28+E30+E33+E37+E40+E43+E61</f>
        <v>77939095.47</v>
      </c>
      <c r="F84" s="10">
        <f>F13+F18+F24+F28+F30+F33+F37+F40+F43+F61</f>
        <v>67367051.72</v>
      </c>
      <c r="G84" s="10">
        <f>G13+G18+G24+G28+G30+G33+G37+G40+G43+G61</f>
        <v>68802851.72</v>
      </c>
    </row>
  </sheetData>
  <sheetProtection/>
  <mergeCells count="12">
    <mergeCell ref="E2:G2"/>
    <mergeCell ref="B84:C84"/>
    <mergeCell ref="F9:F10"/>
    <mergeCell ref="C9:C10"/>
    <mergeCell ref="F4:G4"/>
    <mergeCell ref="F5:G5"/>
    <mergeCell ref="A9:A10"/>
    <mergeCell ref="A6:F6"/>
    <mergeCell ref="B9:B10"/>
    <mergeCell ref="E9:E10"/>
    <mergeCell ref="G9:G10"/>
    <mergeCell ref="A7:F7"/>
  </mergeCells>
  <printOptions/>
  <pageMargins left="1.1811023622047245" right="0.1968503937007874" top="0.3937007874015748" bottom="0.7874015748031497" header="0.5118110236220472" footer="0.5118110236220472"/>
  <pageSetup fitToHeight="0" fitToWidth="0" horizontalDpi="600" verticalDpi="600" orientation="portrait" paperSize="9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1.00390625" style="41" customWidth="1"/>
    <col min="2" max="2" width="10.875" style="42" customWidth="1"/>
    <col min="3" max="3" width="9.125" style="42" customWidth="1"/>
    <col min="4" max="4" width="13.875" style="48" customWidth="1"/>
    <col min="5" max="5" width="8.375" style="42" customWidth="1"/>
    <col min="6" max="6" width="20.875" style="49" customWidth="1"/>
    <col min="7" max="7" width="18.375" style="46" bestFit="1" customWidth="1"/>
    <col min="8" max="8" width="11.625" style="46" bestFit="1" customWidth="1"/>
    <col min="9" max="16384" width="9.125" style="46" customWidth="1"/>
  </cols>
  <sheetData>
    <row r="1" spans="3:6" ht="125.25" customHeight="1">
      <c r="C1" s="43"/>
      <c r="D1" s="43"/>
      <c r="E1" s="44" t="s">
        <v>158</v>
      </c>
      <c r="F1" s="45"/>
    </row>
    <row r="2" spans="1:6" ht="27" customHeight="1">
      <c r="A2" s="47" t="s">
        <v>159</v>
      </c>
      <c r="B2" s="47"/>
      <c r="C2" s="47"/>
      <c r="D2" s="47"/>
      <c r="E2" s="47"/>
      <c r="F2" s="47"/>
    </row>
    <row r="4" spans="1:7" ht="31.5">
      <c r="A4" s="50" t="s">
        <v>160</v>
      </c>
      <c r="B4" s="51" t="s">
        <v>161</v>
      </c>
      <c r="C4" s="51" t="s">
        <v>162</v>
      </c>
      <c r="D4" s="52" t="s">
        <v>163</v>
      </c>
      <c r="E4" s="51" t="s">
        <v>164</v>
      </c>
      <c r="F4" s="52" t="s">
        <v>165</v>
      </c>
      <c r="G4" s="53"/>
    </row>
    <row r="5" spans="1:6" s="57" customFormat="1" ht="15.75" hidden="1">
      <c r="A5" s="54" t="s">
        <v>166</v>
      </c>
      <c r="B5" s="55" t="s">
        <v>167</v>
      </c>
      <c r="C5" s="55" t="s">
        <v>168</v>
      </c>
      <c r="D5" s="55" t="s">
        <v>169</v>
      </c>
      <c r="E5" s="55"/>
      <c r="F5" s="56">
        <f>SUM(F6:F7)</f>
        <v>0</v>
      </c>
    </row>
    <row r="6" spans="1:6" ht="31.5" hidden="1">
      <c r="A6" s="58" t="s">
        <v>170</v>
      </c>
      <c r="B6" s="52" t="s">
        <v>167</v>
      </c>
      <c r="C6" s="52" t="s">
        <v>168</v>
      </c>
      <c r="D6" s="52" t="s">
        <v>169</v>
      </c>
      <c r="E6" s="52" t="s">
        <v>171</v>
      </c>
      <c r="F6" s="59"/>
    </row>
    <row r="7" spans="1:6" ht="31.5" hidden="1">
      <c r="A7" s="58" t="s">
        <v>172</v>
      </c>
      <c r="B7" s="52" t="s">
        <v>167</v>
      </c>
      <c r="C7" s="52" t="s">
        <v>168</v>
      </c>
      <c r="D7" s="52" t="s">
        <v>169</v>
      </c>
      <c r="E7" s="52" t="s">
        <v>173</v>
      </c>
      <c r="F7" s="59"/>
    </row>
    <row r="8" spans="1:6" s="57" customFormat="1" ht="20.25" customHeight="1" hidden="1">
      <c r="A8" s="54" t="s">
        <v>174</v>
      </c>
      <c r="B8" s="55" t="s">
        <v>167</v>
      </c>
      <c r="C8" s="55" t="s">
        <v>168</v>
      </c>
      <c r="D8" s="55" t="s">
        <v>175</v>
      </c>
      <c r="E8" s="55"/>
      <c r="F8" s="56">
        <f>SUM(F9:F10)</f>
        <v>0</v>
      </c>
    </row>
    <row r="9" spans="1:6" ht="31.5" hidden="1">
      <c r="A9" s="58" t="s">
        <v>170</v>
      </c>
      <c r="B9" s="52" t="s">
        <v>167</v>
      </c>
      <c r="C9" s="52" t="s">
        <v>168</v>
      </c>
      <c r="D9" s="52" t="s">
        <v>175</v>
      </c>
      <c r="E9" s="52" t="s">
        <v>171</v>
      </c>
      <c r="F9" s="59"/>
    </row>
    <row r="10" spans="1:6" ht="31.5" hidden="1">
      <c r="A10" s="58" t="s">
        <v>172</v>
      </c>
      <c r="B10" s="52" t="s">
        <v>167</v>
      </c>
      <c r="C10" s="52" t="s">
        <v>168</v>
      </c>
      <c r="D10" s="52" t="s">
        <v>175</v>
      </c>
      <c r="E10" s="52" t="s">
        <v>173</v>
      </c>
      <c r="F10" s="59"/>
    </row>
    <row r="11" spans="1:6" s="63" customFormat="1" ht="18.75" hidden="1">
      <c r="A11" s="60" t="s">
        <v>176</v>
      </c>
      <c r="B11" s="61" t="s">
        <v>167</v>
      </c>
      <c r="C11" s="61" t="s">
        <v>177</v>
      </c>
      <c r="D11" s="61"/>
      <c r="E11" s="61"/>
      <c r="F11" s="62">
        <f>F12</f>
        <v>0</v>
      </c>
    </row>
    <row r="12" spans="1:6" ht="44.25" customHeight="1" hidden="1">
      <c r="A12" s="64" t="s">
        <v>178</v>
      </c>
      <c r="B12" s="65" t="s">
        <v>167</v>
      </c>
      <c r="C12" s="65" t="s">
        <v>177</v>
      </c>
      <c r="D12" s="65" t="s">
        <v>179</v>
      </c>
      <c r="E12" s="65"/>
      <c r="F12" s="66">
        <f>F13</f>
        <v>0</v>
      </c>
    </row>
    <row r="13" spans="1:6" ht="31.5" hidden="1">
      <c r="A13" s="67" t="s">
        <v>180</v>
      </c>
      <c r="B13" s="68" t="s">
        <v>167</v>
      </c>
      <c r="C13" s="68" t="s">
        <v>177</v>
      </c>
      <c r="D13" s="68" t="s">
        <v>181</v>
      </c>
      <c r="E13" s="68"/>
      <c r="F13" s="69">
        <f>F14</f>
        <v>0</v>
      </c>
    </row>
    <row r="14" spans="1:6" ht="27.75" customHeight="1" hidden="1">
      <c r="A14" s="70" t="s">
        <v>182</v>
      </c>
      <c r="B14" s="55" t="s">
        <v>167</v>
      </c>
      <c r="C14" s="55" t="s">
        <v>177</v>
      </c>
      <c r="D14" s="55" t="s">
        <v>183</v>
      </c>
      <c r="E14" s="55"/>
      <c r="F14" s="56">
        <f>F15</f>
        <v>0</v>
      </c>
    </row>
    <row r="15" spans="1:6" ht="31.5" hidden="1">
      <c r="A15" s="58" t="s">
        <v>172</v>
      </c>
      <c r="B15" s="52" t="s">
        <v>167</v>
      </c>
      <c r="C15" s="52" t="s">
        <v>177</v>
      </c>
      <c r="D15" s="52" t="s">
        <v>183</v>
      </c>
      <c r="E15" s="52" t="s">
        <v>173</v>
      </c>
      <c r="F15" s="59"/>
    </row>
    <row r="16" spans="1:6" s="63" customFormat="1" ht="18.75" hidden="1">
      <c r="A16" s="71" t="s">
        <v>184</v>
      </c>
      <c r="B16" s="72" t="s">
        <v>167</v>
      </c>
      <c r="C16" s="72" t="s">
        <v>185</v>
      </c>
      <c r="D16" s="72"/>
      <c r="E16" s="72"/>
      <c r="F16" s="73">
        <f>F17</f>
        <v>0</v>
      </c>
    </row>
    <row r="17" spans="1:6" s="77" customFormat="1" ht="31.5" hidden="1">
      <c r="A17" s="74" t="s">
        <v>186</v>
      </c>
      <c r="B17" s="75" t="s">
        <v>167</v>
      </c>
      <c r="C17" s="75" t="s">
        <v>185</v>
      </c>
      <c r="D17" s="75" t="s">
        <v>187</v>
      </c>
      <c r="E17" s="75"/>
      <c r="F17" s="76">
        <f>F18</f>
        <v>0</v>
      </c>
    </row>
    <row r="18" spans="1:6" s="81" customFormat="1" ht="31.5" hidden="1">
      <c r="A18" s="78" t="s">
        <v>188</v>
      </c>
      <c r="B18" s="79" t="s">
        <v>167</v>
      </c>
      <c r="C18" s="79" t="s">
        <v>185</v>
      </c>
      <c r="D18" s="79" t="s">
        <v>189</v>
      </c>
      <c r="E18" s="79"/>
      <c r="F18" s="80">
        <f>F19+F21+F27+F23+F25</f>
        <v>0</v>
      </c>
    </row>
    <row r="19" spans="1:6" s="57" customFormat="1" ht="31.5" hidden="1">
      <c r="A19" s="54" t="s">
        <v>190</v>
      </c>
      <c r="B19" s="82" t="s">
        <v>167</v>
      </c>
      <c r="C19" s="82" t="s">
        <v>185</v>
      </c>
      <c r="D19" s="82" t="s">
        <v>191</v>
      </c>
      <c r="E19" s="82"/>
      <c r="F19" s="83">
        <f>F20</f>
        <v>0</v>
      </c>
    </row>
    <row r="20" spans="1:6" ht="31.5" hidden="1">
      <c r="A20" s="58" t="s">
        <v>172</v>
      </c>
      <c r="B20" s="84" t="s">
        <v>167</v>
      </c>
      <c r="C20" s="84" t="s">
        <v>185</v>
      </c>
      <c r="D20" s="84" t="s">
        <v>191</v>
      </c>
      <c r="E20" s="84" t="s">
        <v>173</v>
      </c>
      <c r="F20" s="85"/>
    </row>
    <row r="21" spans="1:6" s="57" customFormat="1" ht="15.75" hidden="1">
      <c r="A21" s="54" t="s">
        <v>192</v>
      </c>
      <c r="B21" s="82" t="s">
        <v>167</v>
      </c>
      <c r="C21" s="82" t="s">
        <v>185</v>
      </c>
      <c r="D21" s="82" t="s">
        <v>193</v>
      </c>
      <c r="E21" s="82"/>
      <c r="F21" s="83">
        <f>F22</f>
        <v>0</v>
      </c>
    </row>
    <row r="22" spans="1:6" ht="31.5" hidden="1">
      <c r="A22" s="58" t="s">
        <v>172</v>
      </c>
      <c r="B22" s="84" t="s">
        <v>167</v>
      </c>
      <c r="C22" s="84" t="s">
        <v>185</v>
      </c>
      <c r="D22" s="84" t="s">
        <v>193</v>
      </c>
      <c r="E22" s="84" t="s">
        <v>173</v>
      </c>
      <c r="F22" s="85"/>
    </row>
    <row r="23" spans="1:6" ht="63" hidden="1">
      <c r="A23" s="54" t="s">
        <v>194</v>
      </c>
      <c r="B23" s="82" t="s">
        <v>167</v>
      </c>
      <c r="C23" s="82" t="s">
        <v>185</v>
      </c>
      <c r="D23" s="82" t="s">
        <v>195</v>
      </c>
      <c r="E23" s="82"/>
      <c r="F23" s="83">
        <f>F24</f>
        <v>0</v>
      </c>
    </row>
    <row r="24" spans="1:6" ht="31.5" hidden="1">
      <c r="A24" s="58" t="s">
        <v>172</v>
      </c>
      <c r="B24" s="84" t="s">
        <v>167</v>
      </c>
      <c r="C24" s="84" t="s">
        <v>185</v>
      </c>
      <c r="D24" s="84" t="s">
        <v>195</v>
      </c>
      <c r="E24" s="84" t="s">
        <v>173</v>
      </c>
      <c r="F24" s="85"/>
    </row>
    <row r="25" spans="1:6" ht="47.25" hidden="1">
      <c r="A25" s="54" t="s">
        <v>196</v>
      </c>
      <c r="B25" s="82" t="s">
        <v>167</v>
      </c>
      <c r="C25" s="82" t="s">
        <v>185</v>
      </c>
      <c r="D25" s="82" t="s">
        <v>197</v>
      </c>
      <c r="E25" s="82"/>
      <c r="F25" s="83">
        <f>F26</f>
        <v>0</v>
      </c>
    </row>
    <row r="26" spans="1:6" ht="31.5" hidden="1">
      <c r="A26" s="58" t="s">
        <v>172</v>
      </c>
      <c r="B26" s="84" t="s">
        <v>167</v>
      </c>
      <c r="C26" s="84" t="s">
        <v>185</v>
      </c>
      <c r="D26" s="84" t="s">
        <v>197</v>
      </c>
      <c r="E26" s="84" t="s">
        <v>173</v>
      </c>
      <c r="F26" s="85"/>
    </row>
    <row r="27" spans="1:6" ht="15.75" hidden="1">
      <c r="A27" s="54" t="s">
        <v>198</v>
      </c>
      <c r="B27" s="82" t="s">
        <v>167</v>
      </c>
      <c r="C27" s="82" t="s">
        <v>185</v>
      </c>
      <c r="D27" s="82" t="s">
        <v>199</v>
      </c>
      <c r="E27" s="82"/>
      <c r="F27" s="83">
        <f>F28</f>
        <v>0</v>
      </c>
    </row>
    <row r="28" spans="1:6" ht="31.5" hidden="1">
      <c r="A28" s="58" t="s">
        <v>172</v>
      </c>
      <c r="B28" s="84" t="s">
        <v>167</v>
      </c>
      <c r="C28" s="84" t="s">
        <v>185</v>
      </c>
      <c r="D28" s="84" t="s">
        <v>199</v>
      </c>
      <c r="E28" s="84" t="s">
        <v>173</v>
      </c>
      <c r="F28" s="85"/>
    </row>
    <row r="29" spans="1:6" s="88" customFormat="1" ht="18.75">
      <c r="A29" s="86" t="s">
        <v>200</v>
      </c>
      <c r="B29" s="87" t="s">
        <v>201</v>
      </c>
      <c r="C29" s="86"/>
      <c r="D29" s="87"/>
      <c r="E29" s="86"/>
      <c r="F29" s="62"/>
    </row>
    <row r="30" spans="1:6" s="63" customFormat="1" ht="37.5">
      <c r="A30" s="89" t="s">
        <v>202</v>
      </c>
      <c r="B30" s="61" t="s">
        <v>201</v>
      </c>
      <c r="C30" s="61" t="s">
        <v>203</v>
      </c>
      <c r="D30" s="61"/>
      <c r="E30" s="61"/>
      <c r="F30" s="69">
        <f>F31</f>
        <v>841063</v>
      </c>
    </row>
    <row r="31" spans="1:6" ht="15.75">
      <c r="A31" s="64"/>
      <c r="B31" s="65" t="s">
        <v>201</v>
      </c>
      <c r="C31" s="65" t="s">
        <v>203</v>
      </c>
      <c r="D31" s="65" t="s">
        <v>204</v>
      </c>
      <c r="E31" s="65"/>
      <c r="F31" s="69">
        <f>F32</f>
        <v>841063</v>
      </c>
    </row>
    <row r="32" spans="1:6" ht="15.75">
      <c r="A32" s="67" t="s">
        <v>205</v>
      </c>
      <c r="B32" s="68" t="s">
        <v>201</v>
      </c>
      <c r="C32" s="68" t="s">
        <v>203</v>
      </c>
      <c r="D32" s="68" t="s">
        <v>206</v>
      </c>
      <c r="E32" s="68"/>
      <c r="F32" s="69">
        <f>F33</f>
        <v>841063</v>
      </c>
    </row>
    <row r="33" spans="1:6" ht="15.75">
      <c r="A33" s="54" t="s">
        <v>207</v>
      </c>
      <c r="B33" s="55" t="s">
        <v>201</v>
      </c>
      <c r="C33" s="55" t="s">
        <v>203</v>
      </c>
      <c r="D33" s="55" t="s">
        <v>208</v>
      </c>
      <c r="E33" s="55"/>
      <c r="F33" s="56">
        <f>F34+F35</f>
        <v>841063</v>
      </c>
    </row>
    <row r="34" spans="1:6" ht="15.75">
      <c r="A34" s="58" t="s">
        <v>209</v>
      </c>
      <c r="B34" s="52" t="s">
        <v>201</v>
      </c>
      <c r="C34" s="52" t="s">
        <v>203</v>
      </c>
      <c r="D34" s="52" t="s">
        <v>208</v>
      </c>
      <c r="E34" s="52" t="s">
        <v>171</v>
      </c>
      <c r="F34" s="59">
        <v>645978</v>
      </c>
    </row>
    <row r="35" spans="1:6" ht="31.5">
      <c r="A35" s="58" t="s">
        <v>210</v>
      </c>
      <c r="B35" s="52" t="s">
        <v>201</v>
      </c>
      <c r="C35" s="52" t="s">
        <v>203</v>
      </c>
      <c r="D35" s="52" t="s">
        <v>208</v>
      </c>
      <c r="E35" s="52" t="s">
        <v>211</v>
      </c>
      <c r="F35" s="59">
        <v>195085</v>
      </c>
    </row>
    <row r="36" spans="1:6" ht="18.75">
      <c r="A36" s="86" t="s">
        <v>212</v>
      </c>
      <c r="B36" s="61" t="s">
        <v>201</v>
      </c>
      <c r="C36" s="90"/>
      <c r="D36" s="91"/>
      <c r="E36" s="90"/>
      <c r="F36" s="62">
        <f>F37</f>
        <v>356951</v>
      </c>
    </row>
    <row r="37" spans="1:6" ht="37.5">
      <c r="A37" s="89" t="s">
        <v>213</v>
      </c>
      <c r="B37" s="61" t="s">
        <v>201</v>
      </c>
      <c r="C37" s="61" t="s">
        <v>214</v>
      </c>
      <c r="D37" s="61"/>
      <c r="E37" s="61"/>
      <c r="F37" s="62">
        <f>F38</f>
        <v>356951</v>
      </c>
    </row>
    <row r="38" spans="1:6" ht="15.75">
      <c r="A38" s="64" t="s">
        <v>215</v>
      </c>
      <c r="B38" s="65" t="s">
        <v>201</v>
      </c>
      <c r="C38" s="65" t="s">
        <v>214</v>
      </c>
      <c r="D38" s="65" t="s">
        <v>216</v>
      </c>
      <c r="E38" s="65"/>
      <c r="F38" s="66">
        <f>F40+F42</f>
        <v>356951</v>
      </c>
    </row>
    <row r="39" spans="1:6" ht="15.75">
      <c r="A39" s="54" t="s">
        <v>217</v>
      </c>
      <c r="B39" s="55" t="s">
        <v>201</v>
      </c>
      <c r="C39" s="55" t="s">
        <v>214</v>
      </c>
      <c r="D39" s="55" t="s">
        <v>218</v>
      </c>
      <c r="E39" s="55"/>
      <c r="F39" s="56">
        <f>F40</f>
        <v>91996</v>
      </c>
    </row>
    <row r="40" spans="1:6" s="63" customFormat="1" ht="47.25">
      <c r="A40" s="54" t="s">
        <v>219</v>
      </c>
      <c r="B40" s="55" t="s">
        <v>201</v>
      </c>
      <c r="C40" s="55" t="s">
        <v>214</v>
      </c>
      <c r="D40" s="55" t="s">
        <v>218</v>
      </c>
      <c r="E40" s="55" t="s">
        <v>220</v>
      </c>
      <c r="F40" s="59">
        <v>91996</v>
      </c>
    </row>
    <row r="41" spans="1:6" s="63" customFormat="1" ht="47.25">
      <c r="A41" s="58" t="s">
        <v>221</v>
      </c>
      <c r="B41" s="52" t="s">
        <v>201</v>
      </c>
      <c r="C41" s="52" t="s">
        <v>214</v>
      </c>
      <c r="D41" s="52" t="s">
        <v>218</v>
      </c>
      <c r="E41" s="52" t="s">
        <v>173</v>
      </c>
      <c r="F41" s="59">
        <v>91996</v>
      </c>
    </row>
    <row r="42" spans="1:6" s="63" customFormat="1" ht="31.5">
      <c r="A42" s="92" t="s">
        <v>222</v>
      </c>
      <c r="B42" s="68" t="s">
        <v>201</v>
      </c>
      <c r="C42" s="68" t="s">
        <v>214</v>
      </c>
      <c r="D42" s="68" t="s">
        <v>223</v>
      </c>
      <c r="E42" s="68" t="s">
        <v>224</v>
      </c>
      <c r="F42" s="69">
        <v>264955</v>
      </c>
    </row>
    <row r="43" spans="1:6" s="63" customFormat="1" ht="37.5">
      <c r="A43" s="89" t="s">
        <v>213</v>
      </c>
      <c r="B43" s="55"/>
      <c r="C43" s="55"/>
      <c r="D43" s="55"/>
      <c r="E43" s="55"/>
      <c r="F43" s="56"/>
    </row>
    <row r="44" spans="1:6" s="63" customFormat="1" ht="18.75">
      <c r="A44" s="64" t="s">
        <v>225</v>
      </c>
      <c r="B44" s="55"/>
      <c r="C44" s="55"/>
      <c r="D44" s="55"/>
      <c r="E44" s="55"/>
      <c r="F44" s="56"/>
    </row>
    <row r="45" spans="1:6" s="77" customFormat="1" ht="31.5" hidden="1">
      <c r="A45" s="54" t="s">
        <v>226</v>
      </c>
      <c r="B45" s="55" t="s">
        <v>227</v>
      </c>
      <c r="C45" s="55" t="s">
        <v>168</v>
      </c>
      <c r="D45" s="55" t="s">
        <v>228</v>
      </c>
      <c r="E45" s="55"/>
      <c r="F45" s="56">
        <f>F46</f>
        <v>0</v>
      </c>
    </row>
    <row r="46" spans="1:6" ht="31.5" hidden="1">
      <c r="A46" s="58" t="s">
        <v>170</v>
      </c>
      <c r="B46" s="52" t="s">
        <v>227</v>
      </c>
      <c r="C46" s="52" t="s">
        <v>168</v>
      </c>
      <c r="D46" s="52" t="s">
        <v>228</v>
      </c>
      <c r="E46" s="52" t="s">
        <v>171</v>
      </c>
      <c r="F46" s="59"/>
    </row>
    <row r="47" spans="1:7" ht="47.25">
      <c r="A47" s="54" t="s">
        <v>229</v>
      </c>
      <c r="B47" s="55" t="s">
        <v>201</v>
      </c>
      <c r="C47" s="55" t="s">
        <v>168</v>
      </c>
      <c r="D47" s="55" t="s">
        <v>230</v>
      </c>
      <c r="E47" s="55"/>
      <c r="F47" s="69">
        <f>SUM(F48:F53)</f>
        <v>11175500</v>
      </c>
      <c r="G47" s="93"/>
    </row>
    <row r="48" spans="1:6" ht="15.75">
      <c r="A48" s="58" t="s">
        <v>209</v>
      </c>
      <c r="B48" s="52" t="s">
        <v>201</v>
      </c>
      <c r="C48" s="52" t="s">
        <v>168</v>
      </c>
      <c r="D48" s="52" t="s">
        <v>230</v>
      </c>
      <c r="E48" s="52" t="s">
        <v>171</v>
      </c>
      <c r="F48" s="59">
        <v>5964534</v>
      </c>
    </row>
    <row r="49" spans="1:6" ht="31.5">
      <c r="A49" s="58" t="s">
        <v>231</v>
      </c>
      <c r="B49" s="52" t="s">
        <v>201</v>
      </c>
      <c r="C49" s="52" t="s">
        <v>168</v>
      </c>
      <c r="D49" s="52" t="s">
        <v>230</v>
      </c>
      <c r="E49" s="52" t="s">
        <v>232</v>
      </c>
      <c r="F49" s="59">
        <v>2000</v>
      </c>
    </row>
    <row r="50" spans="1:6" ht="31.5">
      <c r="A50" s="58" t="s">
        <v>210</v>
      </c>
      <c r="B50" s="52" t="s">
        <v>201</v>
      </c>
      <c r="C50" s="52" t="s">
        <v>168</v>
      </c>
      <c r="D50" s="52" t="s">
        <v>230</v>
      </c>
      <c r="E50" s="52" t="s">
        <v>211</v>
      </c>
      <c r="F50" s="59">
        <v>1801289</v>
      </c>
    </row>
    <row r="51" spans="1:6" ht="31.5">
      <c r="A51" s="58" t="s">
        <v>172</v>
      </c>
      <c r="B51" s="52" t="s">
        <v>201</v>
      </c>
      <c r="C51" s="52" t="s">
        <v>168</v>
      </c>
      <c r="D51" s="52" t="s">
        <v>230</v>
      </c>
      <c r="E51" s="52" t="s">
        <v>173</v>
      </c>
      <c r="F51" s="59">
        <v>3382677</v>
      </c>
    </row>
    <row r="52" spans="1:6" ht="78.75">
      <c r="A52" s="94" t="s">
        <v>233</v>
      </c>
      <c r="B52" s="52" t="s">
        <v>201</v>
      </c>
      <c r="C52" s="52" t="s">
        <v>168</v>
      </c>
      <c r="D52" s="52" t="s">
        <v>230</v>
      </c>
      <c r="E52" s="52" t="s">
        <v>234</v>
      </c>
      <c r="F52" s="59">
        <v>20000</v>
      </c>
    </row>
    <row r="53" spans="1:6" ht="15.75">
      <c r="A53" s="94" t="s">
        <v>235</v>
      </c>
      <c r="B53" s="52" t="s">
        <v>201</v>
      </c>
      <c r="C53" s="52" t="s">
        <v>168</v>
      </c>
      <c r="D53" s="52" t="s">
        <v>230</v>
      </c>
      <c r="E53" s="52" t="s">
        <v>236</v>
      </c>
      <c r="F53" s="59">
        <v>5000</v>
      </c>
    </row>
    <row r="54" spans="1:6" s="63" customFormat="1" ht="18.75" hidden="1">
      <c r="A54" s="89" t="s">
        <v>237</v>
      </c>
      <c r="B54" s="61" t="s">
        <v>227</v>
      </c>
      <c r="C54" s="61" t="s">
        <v>238</v>
      </c>
      <c r="D54" s="61"/>
      <c r="E54" s="61"/>
      <c r="F54" s="62">
        <f>F55</f>
        <v>0</v>
      </c>
    </row>
    <row r="55" spans="1:6" ht="15.75" hidden="1">
      <c r="A55" s="64" t="s">
        <v>239</v>
      </c>
      <c r="B55" s="65" t="s">
        <v>227</v>
      </c>
      <c r="C55" s="65" t="s">
        <v>238</v>
      </c>
      <c r="D55" s="65" t="s">
        <v>240</v>
      </c>
      <c r="E55" s="65"/>
      <c r="F55" s="66">
        <f>F56</f>
        <v>0</v>
      </c>
    </row>
    <row r="56" spans="1:6" ht="15.75" hidden="1">
      <c r="A56" s="67" t="s">
        <v>241</v>
      </c>
      <c r="B56" s="68" t="s">
        <v>227</v>
      </c>
      <c r="C56" s="68" t="s">
        <v>238</v>
      </c>
      <c r="D56" s="68" t="s">
        <v>242</v>
      </c>
      <c r="E56" s="68"/>
      <c r="F56" s="69">
        <f>F57</f>
        <v>0</v>
      </c>
    </row>
    <row r="57" spans="1:6" s="77" customFormat="1" ht="15.75" hidden="1">
      <c r="A57" s="54" t="s">
        <v>243</v>
      </c>
      <c r="B57" s="55" t="s">
        <v>227</v>
      </c>
      <c r="C57" s="55" t="s">
        <v>238</v>
      </c>
      <c r="D57" s="55" t="s">
        <v>244</v>
      </c>
      <c r="E57" s="55"/>
      <c r="F57" s="56">
        <f>F58</f>
        <v>0</v>
      </c>
    </row>
    <row r="58" spans="1:6" ht="31.5" hidden="1">
      <c r="A58" s="58" t="s">
        <v>172</v>
      </c>
      <c r="B58" s="52" t="s">
        <v>227</v>
      </c>
      <c r="C58" s="52" t="s">
        <v>238</v>
      </c>
      <c r="D58" s="52" t="s">
        <v>244</v>
      </c>
      <c r="E58" s="52" t="s">
        <v>173</v>
      </c>
      <c r="F58" s="59"/>
    </row>
    <row r="59" spans="1:6" ht="23.25" customHeight="1">
      <c r="A59" s="92" t="s">
        <v>245</v>
      </c>
      <c r="B59" s="95" t="s">
        <v>201</v>
      </c>
      <c r="C59" s="52" t="s">
        <v>168</v>
      </c>
      <c r="D59" s="52" t="s">
        <v>246</v>
      </c>
      <c r="E59" s="52"/>
      <c r="F59" s="69">
        <v>295800</v>
      </c>
    </row>
    <row r="60" spans="1:6" ht="15.75">
      <c r="A60" s="96" t="s">
        <v>247</v>
      </c>
      <c r="B60" s="95" t="s">
        <v>201</v>
      </c>
      <c r="C60" s="52" t="s">
        <v>168</v>
      </c>
      <c r="D60" s="52" t="s">
        <v>246</v>
      </c>
      <c r="E60" s="52" t="s">
        <v>224</v>
      </c>
      <c r="F60" s="97">
        <v>295800</v>
      </c>
    </row>
    <row r="61" spans="1:6" ht="18.75">
      <c r="A61" s="60" t="s">
        <v>176</v>
      </c>
      <c r="B61" s="52"/>
      <c r="C61" s="52"/>
      <c r="D61" s="52"/>
      <c r="E61" s="52"/>
      <c r="F61" s="59"/>
    </row>
    <row r="62" spans="1:6" ht="18.75">
      <c r="A62" s="60" t="s">
        <v>237</v>
      </c>
      <c r="B62" s="52" t="s">
        <v>201</v>
      </c>
      <c r="C62" s="52" t="s">
        <v>238</v>
      </c>
      <c r="D62" s="52" t="s">
        <v>248</v>
      </c>
      <c r="E62" s="52" t="s">
        <v>249</v>
      </c>
      <c r="F62" s="69">
        <v>424456</v>
      </c>
    </row>
    <row r="63" spans="1:6" ht="18.75">
      <c r="A63" s="60" t="s">
        <v>250</v>
      </c>
      <c r="B63" s="52" t="s">
        <v>201</v>
      </c>
      <c r="C63" s="52" t="s">
        <v>238</v>
      </c>
      <c r="D63" s="52" t="s">
        <v>248</v>
      </c>
      <c r="E63" s="52" t="s">
        <v>249</v>
      </c>
      <c r="F63" s="59">
        <v>424456</v>
      </c>
    </row>
    <row r="64" spans="1:6" s="57" customFormat="1" ht="1.5" customHeight="1">
      <c r="A64" s="70" t="s">
        <v>251</v>
      </c>
      <c r="B64" s="55" t="s">
        <v>227</v>
      </c>
      <c r="C64" s="55" t="s">
        <v>177</v>
      </c>
      <c r="D64" s="55" t="s">
        <v>252</v>
      </c>
      <c r="E64" s="55"/>
      <c r="F64" s="56">
        <f>SUM(F65:F65)</f>
        <v>0</v>
      </c>
    </row>
    <row r="65" spans="1:6" ht="47.25" hidden="1">
      <c r="A65" s="58" t="s">
        <v>253</v>
      </c>
      <c r="B65" s="52" t="s">
        <v>227</v>
      </c>
      <c r="C65" s="52" t="s">
        <v>177</v>
      </c>
      <c r="D65" s="52" t="s">
        <v>252</v>
      </c>
      <c r="E65" s="52" t="s">
        <v>254</v>
      </c>
      <c r="F65" s="59"/>
    </row>
    <row r="66" spans="1:6" s="63" customFormat="1" ht="18.75">
      <c r="A66" s="98"/>
      <c r="B66" s="61" t="s">
        <v>201</v>
      </c>
      <c r="C66" s="61" t="s">
        <v>177</v>
      </c>
      <c r="D66" s="61"/>
      <c r="E66" s="61"/>
      <c r="F66" s="62">
        <f>F67+F83</f>
        <v>391471.96</v>
      </c>
    </row>
    <row r="67" spans="1:6" ht="15.75">
      <c r="A67" s="67" t="s">
        <v>255</v>
      </c>
      <c r="B67" s="65" t="s">
        <v>201</v>
      </c>
      <c r="C67" s="65" t="s">
        <v>177</v>
      </c>
      <c r="D67" s="99" t="s">
        <v>256</v>
      </c>
      <c r="E67" s="65"/>
      <c r="F67" s="66">
        <f>F68</f>
        <v>25000</v>
      </c>
    </row>
    <row r="68" spans="1:6" ht="28.5">
      <c r="A68" s="100" t="s">
        <v>257</v>
      </c>
      <c r="B68" s="68" t="s">
        <v>201</v>
      </c>
      <c r="C68" s="68" t="s">
        <v>177</v>
      </c>
      <c r="D68" s="99" t="s">
        <v>256</v>
      </c>
      <c r="E68" s="68"/>
      <c r="F68" s="69">
        <f>F69</f>
        <v>25000</v>
      </c>
    </row>
    <row r="69" spans="1:6" ht="30" customHeight="1">
      <c r="A69" s="100" t="s">
        <v>258</v>
      </c>
      <c r="B69" s="101" t="s">
        <v>201</v>
      </c>
      <c r="C69" s="102" t="s">
        <v>177</v>
      </c>
      <c r="D69" s="99" t="s">
        <v>256</v>
      </c>
      <c r="E69" s="102" t="s">
        <v>220</v>
      </c>
      <c r="F69" s="103">
        <v>25000</v>
      </c>
    </row>
    <row r="70" spans="1:6" ht="36" customHeight="1">
      <c r="A70" s="58" t="s">
        <v>172</v>
      </c>
      <c r="B70" s="52" t="s">
        <v>201</v>
      </c>
      <c r="C70" s="52" t="s">
        <v>177</v>
      </c>
      <c r="D70" s="99" t="s">
        <v>256</v>
      </c>
      <c r="E70" s="52" t="s">
        <v>173</v>
      </c>
      <c r="F70" s="59">
        <v>25000</v>
      </c>
    </row>
    <row r="71" spans="1:6" ht="31.5" hidden="1">
      <c r="A71" s="58" t="s">
        <v>172</v>
      </c>
      <c r="B71" s="52" t="s">
        <v>227</v>
      </c>
      <c r="C71" s="52" t="s">
        <v>259</v>
      </c>
      <c r="D71" s="52" t="s">
        <v>260</v>
      </c>
      <c r="E71" s="52" t="s">
        <v>173</v>
      </c>
      <c r="F71" s="104"/>
    </row>
    <row r="72" spans="1:6" s="63" customFormat="1" ht="18.75" hidden="1">
      <c r="A72" s="71" t="s">
        <v>261</v>
      </c>
      <c r="B72" s="72" t="s">
        <v>227</v>
      </c>
      <c r="C72" s="72" t="s">
        <v>262</v>
      </c>
      <c r="D72" s="72"/>
      <c r="E72" s="72"/>
      <c r="F72" s="73">
        <f>F73</f>
        <v>0</v>
      </c>
    </row>
    <row r="73" spans="1:6" ht="15.75" hidden="1">
      <c r="A73" s="64" t="s">
        <v>239</v>
      </c>
      <c r="B73" s="75" t="s">
        <v>227</v>
      </c>
      <c r="C73" s="75" t="s">
        <v>262</v>
      </c>
      <c r="D73" s="75" t="s">
        <v>240</v>
      </c>
      <c r="E73" s="75"/>
      <c r="F73" s="76">
        <f>F74</f>
        <v>0</v>
      </c>
    </row>
    <row r="74" spans="1:6" ht="15.75" hidden="1">
      <c r="A74" s="67" t="s">
        <v>241</v>
      </c>
      <c r="B74" s="79" t="s">
        <v>227</v>
      </c>
      <c r="C74" s="79" t="s">
        <v>262</v>
      </c>
      <c r="D74" s="79" t="s">
        <v>242</v>
      </c>
      <c r="E74" s="79"/>
      <c r="F74" s="80">
        <f>F75</f>
        <v>0</v>
      </c>
    </row>
    <row r="75" spans="1:6" ht="31.5" hidden="1">
      <c r="A75" s="54" t="s">
        <v>263</v>
      </c>
      <c r="B75" s="82" t="s">
        <v>227</v>
      </c>
      <c r="C75" s="82" t="s">
        <v>262</v>
      </c>
      <c r="D75" s="82" t="s">
        <v>264</v>
      </c>
      <c r="E75" s="82"/>
      <c r="F75" s="83">
        <f>F76</f>
        <v>0</v>
      </c>
    </row>
    <row r="76" spans="1:6" ht="31.5" hidden="1">
      <c r="A76" s="105" t="s">
        <v>265</v>
      </c>
      <c r="B76" s="84" t="s">
        <v>227</v>
      </c>
      <c r="C76" s="84" t="s">
        <v>262</v>
      </c>
      <c r="D76" s="84" t="s">
        <v>264</v>
      </c>
      <c r="E76" s="84" t="s">
        <v>266</v>
      </c>
      <c r="F76" s="85"/>
    </row>
    <row r="77" spans="1:6" s="63" customFormat="1" ht="18.75" hidden="1">
      <c r="A77" s="71" t="s">
        <v>184</v>
      </c>
      <c r="B77" s="72" t="s">
        <v>227</v>
      </c>
      <c r="C77" s="72" t="s">
        <v>185</v>
      </c>
      <c r="D77" s="72"/>
      <c r="E77" s="72"/>
      <c r="F77" s="73">
        <f>F78</f>
        <v>0</v>
      </c>
    </row>
    <row r="78" spans="1:6" ht="31.5" hidden="1">
      <c r="A78" s="74" t="s">
        <v>267</v>
      </c>
      <c r="B78" s="75" t="s">
        <v>227</v>
      </c>
      <c r="C78" s="75" t="s">
        <v>185</v>
      </c>
      <c r="D78" s="75" t="s">
        <v>268</v>
      </c>
      <c r="E78" s="75"/>
      <c r="F78" s="76">
        <f>F79</f>
        <v>0</v>
      </c>
    </row>
    <row r="79" spans="1:6" ht="78.75" hidden="1">
      <c r="A79" s="78" t="s">
        <v>269</v>
      </c>
      <c r="B79" s="79" t="s">
        <v>227</v>
      </c>
      <c r="C79" s="79" t="s">
        <v>185</v>
      </c>
      <c r="D79" s="79" t="s">
        <v>270</v>
      </c>
      <c r="E79" s="79"/>
      <c r="F79" s="80">
        <f>F80</f>
        <v>0</v>
      </c>
    </row>
    <row r="80" spans="1:6" ht="110.25" hidden="1">
      <c r="A80" s="106" t="s">
        <v>271</v>
      </c>
      <c r="B80" s="82" t="s">
        <v>227</v>
      </c>
      <c r="C80" s="82" t="s">
        <v>185</v>
      </c>
      <c r="D80" s="82" t="s">
        <v>272</v>
      </c>
      <c r="E80" s="82"/>
      <c r="F80" s="83">
        <f>SUM(F81:F81)</f>
        <v>0</v>
      </c>
    </row>
    <row r="81" spans="1:6" ht="31.5" hidden="1">
      <c r="A81" s="105" t="s">
        <v>265</v>
      </c>
      <c r="B81" s="84" t="s">
        <v>227</v>
      </c>
      <c r="C81" s="84" t="s">
        <v>185</v>
      </c>
      <c r="D81" s="84" t="s">
        <v>272</v>
      </c>
      <c r="E81" s="84" t="s">
        <v>266</v>
      </c>
      <c r="F81" s="85"/>
    </row>
    <row r="82" spans="1:6" ht="37.5">
      <c r="A82" s="98" t="s">
        <v>273</v>
      </c>
      <c r="B82" s="107" t="s">
        <v>201</v>
      </c>
      <c r="C82" s="84" t="s">
        <v>274</v>
      </c>
      <c r="D82" s="84"/>
      <c r="E82" s="84"/>
      <c r="F82" s="80">
        <f>F83+F85+F86</f>
        <v>878972</v>
      </c>
    </row>
    <row r="83" spans="1:6" ht="34.5" customHeight="1">
      <c r="A83" s="100" t="s">
        <v>275</v>
      </c>
      <c r="B83" s="95" t="s">
        <v>201</v>
      </c>
      <c r="C83" s="99" t="s">
        <v>276</v>
      </c>
      <c r="D83" s="99" t="s">
        <v>277</v>
      </c>
      <c r="E83" s="99" t="s">
        <v>220</v>
      </c>
      <c r="F83" s="103">
        <v>366471.96</v>
      </c>
    </row>
    <row r="84" spans="1:6" ht="34.5" customHeight="1">
      <c r="A84" s="108" t="s">
        <v>278</v>
      </c>
      <c r="B84" s="95" t="s">
        <v>201</v>
      </c>
      <c r="C84" s="99" t="s">
        <v>276</v>
      </c>
      <c r="D84" s="99" t="s">
        <v>277</v>
      </c>
      <c r="E84" s="99">
        <v>244</v>
      </c>
      <c r="F84" s="109">
        <v>366471.96</v>
      </c>
    </row>
    <row r="85" spans="1:6" ht="34.5" customHeight="1">
      <c r="A85" s="100"/>
      <c r="B85" s="95"/>
      <c r="C85" s="99"/>
      <c r="D85" s="99"/>
      <c r="E85" s="99"/>
      <c r="F85" s="103">
        <v>478972</v>
      </c>
    </row>
    <row r="86" spans="1:6" ht="34.5" customHeight="1">
      <c r="A86" s="100"/>
      <c r="B86" s="95"/>
      <c r="C86" s="99"/>
      <c r="D86" s="99"/>
      <c r="E86" s="99"/>
      <c r="F86" s="103">
        <v>33528.04</v>
      </c>
    </row>
    <row r="87" spans="1:6" ht="18.75">
      <c r="A87" s="89" t="s">
        <v>279</v>
      </c>
      <c r="B87" s="61" t="s">
        <v>201</v>
      </c>
      <c r="C87" s="61" t="s">
        <v>280</v>
      </c>
      <c r="D87" s="61"/>
      <c r="E87" s="61"/>
      <c r="F87" s="62">
        <f>F88</f>
        <v>500000</v>
      </c>
    </row>
    <row r="88" spans="1:6" ht="15.75">
      <c r="A88" s="64" t="s">
        <v>281</v>
      </c>
      <c r="B88" s="65" t="s">
        <v>201</v>
      </c>
      <c r="C88" s="65" t="s">
        <v>280</v>
      </c>
      <c r="D88" s="65" t="s">
        <v>282</v>
      </c>
      <c r="E88" s="65"/>
      <c r="F88" s="66">
        <f>F89</f>
        <v>500000</v>
      </c>
    </row>
    <row r="89" spans="1:6" ht="15.75">
      <c r="A89" s="67" t="s">
        <v>283</v>
      </c>
      <c r="B89" s="68" t="s">
        <v>201</v>
      </c>
      <c r="C89" s="68" t="s">
        <v>280</v>
      </c>
      <c r="D89" s="68" t="s">
        <v>284</v>
      </c>
      <c r="E89" s="68"/>
      <c r="F89" s="69">
        <f>F90</f>
        <v>500000</v>
      </c>
    </row>
    <row r="90" spans="1:6" ht="31.5">
      <c r="A90" s="54" t="s">
        <v>285</v>
      </c>
      <c r="B90" s="55" t="s">
        <v>201</v>
      </c>
      <c r="C90" s="55" t="s">
        <v>280</v>
      </c>
      <c r="D90" s="55" t="s">
        <v>286</v>
      </c>
      <c r="E90" s="55"/>
      <c r="F90" s="56">
        <f>F91</f>
        <v>500000</v>
      </c>
    </row>
    <row r="91" spans="1:6" ht="33" customHeight="1">
      <c r="A91" s="105" t="s">
        <v>279</v>
      </c>
      <c r="B91" s="52" t="s">
        <v>201</v>
      </c>
      <c r="C91" s="52" t="s">
        <v>280</v>
      </c>
      <c r="D91" s="52" t="s">
        <v>286</v>
      </c>
      <c r="E91" s="52" t="s">
        <v>287</v>
      </c>
      <c r="F91" s="59">
        <v>500000</v>
      </c>
    </row>
    <row r="92" spans="1:6" ht="23.25" customHeight="1">
      <c r="A92" s="110" t="s">
        <v>288</v>
      </c>
      <c r="B92" s="111" t="s">
        <v>201</v>
      </c>
      <c r="C92" s="103" t="s">
        <v>177</v>
      </c>
      <c r="D92" s="112" t="s">
        <v>289</v>
      </c>
      <c r="E92" s="112"/>
      <c r="F92" s="113">
        <f>F93</f>
        <v>2390000</v>
      </c>
    </row>
    <row r="93" spans="1:6" ht="29.25" customHeight="1">
      <c r="A93" s="114" t="s">
        <v>290</v>
      </c>
      <c r="B93" s="95" t="s">
        <v>201</v>
      </c>
      <c r="C93" s="109" t="s">
        <v>177</v>
      </c>
      <c r="D93" s="99">
        <v>8610080620</v>
      </c>
      <c r="E93" s="99">
        <v>110</v>
      </c>
      <c r="F93" s="109">
        <f>F94+F106+F107</f>
        <v>2390000</v>
      </c>
    </row>
    <row r="94" spans="1:6" ht="15.75">
      <c r="A94" s="115" t="s">
        <v>291</v>
      </c>
      <c r="B94" s="116" t="s">
        <v>201</v>
      </c>
      <c r="C94" s="109" t="s">
        <v>177</v>
      </c>
      <c r="D94" s="99" t="s">
        <v>292</v>
      </c>
      <c r="E94" s="99" t="s">
        <v>293</v>
      </c>
      <c r="F94" s="109">
        <v>1820927</v>
      </c>
    </row>
    <row r="95" spans="1:6" ht="15.75" hidden="1">
      <c r="A95" s="117" t="s">
        <v>294</v>
      </c>
      <c r="B95" s="95" t="s">
        <v>201</v>
      </c>
      <c r="C95" s="109" t="s">
        <v>177</v>
      </c>
      <c r="D95" s="99">
        <v>8610080620</v>
      </c>
      <c r="E95" s="99" t="s">
        <v>173</v>
      </c>
      <c r="F95" s="109">
        <v>19154</v>
      </c>
    </row>
    <row r="96" spans="1:6" ht="15.75" hidden="1">
      <c r="A96" s="67" t="s">
        <v>241</v>
      </c>
      <c r="B96" s="68" t="s">
        <v>227</v>
      </c>
      <c r="C96" s="68" t="s">
        <v>295</v>
      </c>
      <c r="D96" s="68" t="s">
        <v>242</v>
      </c>
      <c r="E96" s="68"/>
      <c r="F96" s="69">
        <f>F97+F99</f>
        <v>0</v>
      </c>
    </row>
    <row r="97" spans="1:6" s="57" customFormat="1" ht="31.5" hidden="1">
      <c r="A97" s="118" t="s">
        <v>296</v>
      </c>
      <c r="B97" s="55" t="s">
        <v>227</v>
      </c>
      <c r="C97" s="55" t="s">
        <v>295</v>
      </c>
      <c r="D97" s="55" t="s">
        <v>297</v>
      </c>
      <c r="E97" s="55"/>
      <c r="F97" s="56">
        <f>F98</f>
        <v>0</v>
      </c>
    </row>
    <row r="98" spans="1:6" ht="31.5" hidden="1">
      <c r="A98" s="58" t="s">
        <v>170</v>
      </c>
      <c r="B98" s="52" t="s">
        <v>227</v>
      </c>
      <c r="C98" s="52" t="s">
        <v>295</v>
      </c>
      <c r="D98" s="52" t="s">
        <v>297</v>
      </c>
      <c r="E98" s="52" t="s">
        <v>171</v>
      </c>
      <c r="F98" s="59"/>
    </row>
    <row r="99" spans="1:6" s="57" customFormat="1" ht="15.75" hidden="1">
      <c r="A99" s="54" t="s">
        <v>298</v>
      </c>
      <c r="B99" s="55" t="s">
        <v>227</v>
      </c>
      <c r="C99" s="55" t="s">
        <v>295</v>
      </c>
      <c r="D99" s="55" t="s">
        <v>299</v>
      </c>
      <c r="E99" s="55"/>
      <c r="F99" s="56">
        <f>F100</f>
        <v>0</v>
      </c>
    </row>
    <row r="100" spans="1:6" ht="31.5" hidden="1">
      <c r="A100" s="58" t="s">
        <v>172</v>
      </c>
      <c r="B100" s="52" t="s">
        <v>227</v>
      </c>
      <c r="C100" s="52" t="s">
        <v>295</v>
      </c>
      <c r="D100" s="52" t="s">
        <v>299</v>
      </c>
      <c r="E100" s="52" t="s">
        <v>173</v>
      </c>
      <c r="F100" s="59"/>
    </row>
    <row r="101" spans="1:6" s="63" customFormat="1" ht="18.75" hidden="1">
      <c r="A101" s="71" t="s">
        <v>300</v>
      </c>
      <c r="B101" s="72" t="s">
        <v>227</v>
      </c>
      <c r="C101" s="72" t="s">
        <v>301</v>
      </c>
      <c r="D101" s="72"/>
      <c r="E101" s="72"/>
      <c r="F101" s="73">
        <f>F102</f>
        <v>0</v>
      </c>
    </row>
    <row r="102" spans="1:6" ht="31.5" hidden="1">
      <c r="A102" s="64" t="s">
        <v>302</v>
      </c>
      <c r="B102" s="75" t="s">
        <v>227</v>
      </c>
      <c r="C102" s="75" t="s">
        <v>301</v>
      </c>
      <c r="D102" s="75" t="s">
        <v>303</v>
      </c>
      <c r="E102" s="75"/>
      <c r="F102" s="76">
        <f>F103</f>
        <v>0</v>
      </c>
    </row>
    <row r="103" spans="1:6" ht="47.25" hidden="1">
      <c r="A103" s="67" t="s">
        <v>304</v>
      </c>
      <c r="B103" s="79" t="s">
        <v>227</v>
      </c>
      <c r="C103" s="79" t="s">
        <v>301</v>
      </c>
      <c r="D103" s="79" t="s">
        <v>305</v>
      </c>
      <c r="E103" s="79"/>
      <c r="F103" s="80">
        <f>F104</f>
        <v>0</v>
      </c>
    </row>
    <row r="104" spans="1:6" s="57" customFormat="1" ht="31.5" hidden="1">
      <c r="A104" s="54" t="s">
        <v>306</v>
      </c>
      <c r="B104" s="82" t="s">
        <v>227</v>
      </c>
      <c r="C104" s="82" t="s">
        <v>301</v>
      </c>
      <c r="D104" s="82" t="s">
        <v>307</v>
      </c>
      <c r="E104" s="82"/>
      <c r="F104" s="83">
        <f>F105</f>
        <v>0</v>
      </c>
    </row>
    <row r="105" spans="1:6" ht="31.5" hidden="1">
      <c r="A105" s="58" t="s">
        <v>172</v>
      </c>
      <c r="B105" s="84" t="s">
        <v>227</v>
      </c>
      <c r="C105" s="84" t="s">
        <v>301</v>
      </c>
      <c r="D105" s="84" t="s">
        <v>307</v>
      </c>
      <c r="E105" s="84" t="s">
        <v>173</v>
      </c>
      <c r="F105" s="85"/>
    </row>
    <row r="106" spans="1:6" ht="47.25">
      <c r="A106" s="58" t="s">
        <v>308</v>
      </c>
      <c r="B106" s="95" t="s">
        <v>201</v>
      </c>
      <c r="C106" s="109" t="s">
        <v>177</v>
      </c>
      <c r="D106" s="99" t="s">
        <v>292</v>
      </c>
      <c r="E106" s="99" t="s">
        <v>309</v>
      </c>
      <c r="F106" s="109">
        <v>549920</v>
      </c>
    </row>
    <row r="107" spans="1:6" ht="41.25" customHeight="1">
      <c r="A107" s="96" t="s">
        <v>172</v>
      </c>
      <c r="B107" s="95" t="s">
        <v>201</v>
      </c>
      <c r="C107" s="109" t="s">
        <v>177</v>
      </c>
      <c r="D107" s="99" t="s">
        <v>292</v>
      </c>
      <c r="E107" s="99" t="s">
        <v>173</v>
      </c>
      <c r="F107" s="109">
        <v>19153</v>
      </c>
    </row>
    <row r="108" spans="1:6" ht="18.75">
      <c r="A108" s="60" t="s">
        <v>176</v>
      </c>
      <c r="B108" s="61" t="s">
        <v>201</v>
      </c>
      <c r="C108" s="61" t="s">
        <v>177</v>
      </c>
      <c r="D108" s="61"/>
      <c r="E108" s="61"/>
      <c r="F108" s="62">
        <f>F109</f>
        <v>71475.72</v>
      </c>
    </row>
    <row r="109" spans="1:6" ht="15.75">
      <c r="A109" s="64" t="s">
        <v>310</v>
      </c>
      <c r="B109" s="65" t="s">
        <v>201</v>
      </c>
      <c r="C109" s="65" t="s">
        <v>177</v>
      </c>
      <c r="D109" s="65" t="s">
        <v>204</v>
      </c>
      <c r="E109" s="65"/>
      <c r="F109" s="66">
        <f>F110</f>
        <v>71475.72</v>
      </c>
    </row>
    <row r="110" spans="1:6" ht="15.75">
      <c r="A110" s="67" t="s">
        <v>255</v>
      </c>
      <c r="B110" s="68" t="s">
        <v>201</v>
      </c>
      <c r="C110" s="68" t="s">
        <v>177</v>
      </c>
      <c r="D110" s="68" t="s">
        <v>206</v>
      </c>
      <c r="E110" s="68"/>
      <c r="F110" s="69">
        <v>71475.72</v>
      </c>
    </row>
    <row r="111" spans="1:6" ht="63">
      <c r="A111" s="70" t="s">
        <v>311</v>
      </c>
      <c r="B111" s="55" t="s">
        <v>201</v>
      </c>
      <c r="C111" s="55" t="s">
        <v>177</v>
      </c>
      <c r="D111" s="55" t="s">
        <v>312</v>
      </c>
      <c r="E111" s="119">
        <v>530</v>
      </c>
      <c r="F111" s="56">
        <f>F112</f>
        <v>71475.72</v>
      </c>
    </row>
    <row r="112" spans="1:6" ht="28.5" customHeight="1">
      <c r="A112" s="120" t="s">
        <v>313</v>
      </c>
      <c r="B112" s="121" t="s">
        <v>201</v>
      </c>
      <c r="C112" s="121" t="s">
        <v>177</v>
      </c>
      <c r="D112" s="121" t="s">
        <v>312</v>
      </c>
      <c r="E112" s="50"/>
      <c r="F112" s="59">
        <v>71475.72</v>
      </c>
    </row>
    <row r="113" spans="1:6" ht="15.75" hidden="1">
      <c r="A113" s="64" t="s">
        <v>281</v>
      </c>
      <c r="B113" s="65" t="s">
        <v>314</v>
      </c>
      <c r="C113" s="65" t="s">
        <v>177</v>
      </c>
      <c r="D113" s="65" t="s">
        <v>315</v>
      </c>
      <c r="E113" s="65"/>
      <c r="F113" s="66">
        <f>F114</f>
        <v>0</v>
      </c>
    </row>
    <row r="114" spans="1:6" ht="37.5" customHeight="1" hidden="1">
      <c r="A114" s="67" t="s">
        <v>316</v>
      </c>
      <c r="B114" s="68" t="s">
        <v>314</v>
      </c>
      <c r="C114" s="68" t="s">
        <v>177</v>
      </c>
      <c r="D114" s="68" t="s">
        <v>317</v>
      </c>
      <c r="E114" s="68"/>
      <c r="F114" s="69">
        <f>F115</f>
        <v>0</v>
      </c>
    </row>
    <row r="115" spans="1:6" ht="18.75" customHeight="1" hidden="1">
      <c r="A115" s="70" t="s">
        <v>318</v>
      </c>
      <c r="B115" s="55" t="s">
        <v>314</v>
      </c>
      <c r="C115" s="55" t="s">
        <v>177</v>
      </c>
      <c r="D115" s="55" t="s">
        <v>319</v>
      </c>
      <c r="E115" s="55"/>
      <c r="F115" s="56"/>
    </row>
    <row r="116" spans="1:6" ht="31.5" hidden="1">
      <c r="A116" s="58" t="s">
        <v>320</v>
      </c>
      <c r="B116" s="52" t="s">
        <v>314</v>
      </c>
      <c r="C116" s="52" t="s">
        <v>177</v>
      </c>
      <c r="D116" s="52" t="s">
        <v>319</v>
      </c>
      <c r="E116" s="52" t="s">
        <v>171</v>
      </c>
      <c r="F116" s="59"/>
    </row>
    <row r="117" spans="1:6" ht="31.5" hidden="1">
      <c r="A117" s="58" t="s">
        <v>172</v>
      </c>
      <c r="B117" s="52" t="s">
        <v>314</v>
      </c>
      <c r="C117" s="52" t="s">
        <v>177</v>
      </c>
      <c r="D117" s="52" t="s">
        <v>319</v>
      </c>
      <c r="E117" s="52" t="s">
        <v>173</v>
      </c>
      <c r="F117" s="59"/>
    </row>
    <row r="118" spans="1:6" ht="15.75">
      <c r="A118" s="58" t="s">
        <v>321</v>
      </c>
      <c r="B118" s="122"/>
      <c r="C118" s="52" t="s">
        <v>322</v>
      </c>
      <c r="D118" s="52"/>
      <c r="E118" s="52"/>
      <c r="F118" s="69">
        <f>F119+F141</f>
        <v>20376141.400000002</v>
      </c>
    </row>
    <row r="119" spans="1:6" s="88" customFormat="1" ht="18.75">
      <c r="A119" s="123" t="s">
        <v>323</v>
      </c>
      <c r="B119" s="124" t="s">
        <v>201</v>
      </c>
      <c r="C119" s="97" t="s">
        <v>324</v>
      </c>
      <c r="D119" s="97"/>
      <c r="E119" s="97"/>
      <c r="F119" s="103">
        <f>F120</f>
        <v>19994600.000000004</v>
      </c>
    </row>
    <row r="120" spans="1:6" s="88" customFormat="1" ht="32.25" customHeight="1">
      <c r="A120" s="125" t="s">
        <v>325</v>
      </c>
      <c r="B120" s="95" t="s">
        <v>201</v>
      </c>
      <c r="C120" s="109" t="s">
        <v>324</v>
      </c>
      <c r="D120" s="99" t="s">
        <v>326</v>
      </c>
      <c r="E120" s="109"/>
      <c r="F120" s="109">
        <f>F121</f>
        <v>19994600.000000004</v>
      </c>
    </row>
    <row r="121" spans="1:6" ht="45" customHeight="1">
      <c r="A121" s="126" t="s">
        <v>327</v>
      </c>
      <c r="B121" s="95" t="s">
        <v>201</v>
      </c>
      <c r="C121" s="109" t="s">
        <v>324</v>
      </c>
      <c r="D121" s="99" t="s">
        <v>328</v>
      </c>
      <c r="E121" s="109"/>
      <c r="F121" s="109">
        <f>F122</f>
        <v>19994600.000000004</v>
      </c>
    </row>
    <row r="122" spans="1:6" ht="29.25" customHeight="1">
      <c r="A122" s="127" t="s">
        <v>329</v>
      </c>
      <c r="B122" s="95" t="s">
        <v>201</v>
      </c>
      <c r="C122" s="109" t="s">
        <v>324</v>
      </c>
      <c r="D122" s="99" t="s">
        <v>328</v>
      </c>
      <c r="E122" s="109"/>
      <c r="F122" s="109">
        <f>F123+F129+F131+F132+F133+F134</f>
        <v>19994600.000000004</v>
      </c>
    </row>
    <row r="123" spans="1:6" ht="15.75">
      <c r="A123" s="128" t="s">
        <v>330</v>
      </c>
      <c r="B123" s="95" t="s">
        <v>201</v>
      </c>
      <c r="C123" s="109" t="s">
        <v>324</v>
      </c>
      <c r="D123" s="99" t="s">
        <v>328</v>
      </c>
      <c r="E123" s="109" t="s">
        <v>220</v>
      </c>
      <c r="F123" s="109">
        <f>F125</f>
        <v>7369128.74</v>
      </c>
    </row>
    <row r="124" spans="1:6" ht="15.75">
      <c r="A124" s="128" t="s">
        <v>331</v>
      </c>
      <c r="B124" s="95" t="s">
        <v>201</v>
      </c>
      <c r="C124" s="109" t="s">
        <v>324</v>
      </c>
      <c r="D124" s="99" t="s">
        <v>332</v>
      </c>
      <c r="E124" s="109" t="s">
        <v>220</v>
      </c>
      <c r="F124" s="109"/>
    </row>
    <row r="125" spans="1:6" ht="15.75">
      <c r="A125" s="127" t="s">
        <v>333</v>
      </c>
      <c r="B125" s="95" t="s">
        <v>201</v>
      </c>
      <c r="C125" s="109" t="s">
        <v>324</v>
      </c>
      <c r="D125" s="99" t="s">
        <v>332</v>
      </c>
      <c r="E125" s="109"/>
      <c r="F125" s="109">
        <f>F126</f>
        <v>7369128.74</v>
      </c>
    </row>
    <row r="126" spans="1:6" ht="15.75">
      <c r="A126" s="128" t="s">
        <v>333</v>
      </c>
      <c r="B126" s="95" t="s">
        <v>201</v>
      </c>
      <c r="C126" s="109" t="s">
        <v>324</v>
      </c>
      <c r="D126" s="99" t="s">
        <v>332</v>
      </c>
      <c r="E126" s="109" t="s">
        <v>220</v>
      </c>
      <c r="F126" s="109">
        <f>F127</f>
        <v>7369128.74</v>
      </c>
    </row>
    <row r="127" spans="1:6" ht="30">
      <c r="A127" s="96" t="s">
        <v>172</v>
      </c>
      <c r="B127" s="95" t="s">
        <v>201</v>
      </c>
      <c r="C127" s="109" t="s">
        <v>324</v>
      </c>
      <c r="D127" s="99" t="s">
        <v>332</v>
      </c>
      <c r="E127" s="109" t="s">
        <v>173</v>
      </c>
      <c r="F127" s="109">
        <v>7369128.74</v>
      </c>
    </row>
    <row r="128" spans="1:6" ht="15.75">
      <c r="A128" s="129" t="s">
        <v>334</v>
      </c>
      <c r="B128" s="95" t="s">
        <v>201</v>
      </c>
      <c r="C128" s="109" t="s">
        <v>324</v>
      </c>
      <c r="D128" s="99"/>
      <c r="E128" s="109"/>
      <c r="F128" s="109">
        <f>F129+F131+F132</f>
        <v>732800</v>
      </c>
    </row>
    <row r="129" spans="1:6" ht="15.75">
      <c r="A129" s="127" t="s">
        <v>334</v>
      </c>
      <c r="B129" s="95" t="s">
        <v>201</v>
      </c>
      <c r="C129" s="109" t="s">
        <v>324</v>
      </c>
      <c r="D129" s="99" t="s">
        <v>335</v>
      </c>
      <c r="E129" s="109" t="s">
        <v>220</v>
      </c>
      <c r="F129" s="109">
        <v>453440</v>
      </c>
    </row>
    <row r="130" spans="1:6" ht="30">
      <c r="A130" s="96" t="s">
        <v>172</v>
      </c>
      <c r="B130" s="95">
        <v>18</v>
      </c>
      <c r="C130" s="109" t="s">
        <v>324</v>
      </c>
      <c r="D130" s="99" t="s">
        <v>335</v>
      </c>
      <c r="E130" s="109" t="s">
        <v>173</v>
      </c>
      <c r="F130" s="109">
        <v>453440</v>
      </c>
    </row>
    <row r="131" spans="1:6" ht="15.75">
      <c r="A131" s="96" t="s">
        <v>336</v>
      </c>
      <c r="B131" s="95" t="s">
        <v>201</v>
      </c>
      <c r="C131" s="109" t="s">
        <v>324</v>
      </c>
      <c r="D131" s="99" t="s">
        <v>337</v>
      </c>
      <c r="E131" s="109" t="s">
        <v>173</v>
      </c>
      <c r="F131" s="109">
        <v>232800</v>
      </c>
    </row>
    <row r="132" spans="1:6" ht="30">
      <c r="A132" s="96" t="s">
        <v>338</v>
      </c>
      <c r="B132" s="95" t="s">
        <v>201</v>
      </c>
      <c r="C132" s="109" t="s">
        <v>324</v>
      </c>
      <c r="D132" s="130" t="s">
        <v>339</v>
      </c>
      <c r="E132" s="109" t="s">
        <v>173</v>
      </c>
      <c r="F132" s="109">
        <v>46560</v>
      </c>
    </row>
    <row r="133" spans="1:6" ht="41.25" customHeight="1">
      <c r="A133" s="131" t="s">
        <v>340</v>
      </c>
      <c r="B133" s="95" t="s">
        <v>201</v>
      </c>
      <c r="C133" s="109" t="s">
        <v>324</v>
      </c>
      <c r="D133" s="99" t="s">
        <v>341</v>
      </c>
      <c r="E133" s="99" t="s">
        <v>173</v>
      </c>
      <c r="F133" s="109">
        <v>10861100</v>
      </c>
    </row>
    <row r="134" spans="1:6" ht="29.25" customHeight="1">
      <c r="A134" s="132" t="s">
        <v>342</v>
      </c>
      <c r="B134" s="95" t="s">
        <v>201</v>
      </c>
      <c r="C134" s="109" t="s">
        <v>324</v>
      </c>
      <c r="D134" s="130" t="s">
        <v>343</v>
      </c>
      <c r="E134" s="99">
        <v>244</v>
      </c>
      <c r="F134" s="109">
        <v>1031571.26</v>
      </c>
    </row>
    <row r="135" spans="1:6" ht="15.75" hidden="1">
      <c r="A135" s="128" t="s">
        <v>344</v>
      </c>
      <c r="B135" s="95" t="s">
        <v>201</v>
      </c>
      <c r="C135" s="109" t="s">
        <v>324</v>
      </c>
      <c r="D135" s="109" t="s">
        <v>345</v>
      </c>
      <c r="E135" s="109" t="s">
        <v>173</v>
      </c>
      <c r="F135" s="109">
        <v>10000</v>
      </c>
    </row>
    <row r="136" spans="1:6" ht="15.75" hidden="1">
      <c r="A136" s="64" t="s">
        <v>281</v>
      </c>
      <c r="B136" s="65" t="s">
        <v>346</v>
      </c>
      <c r="C136" s="65" t="s">
        <v>295</v>
      </c>
      <c r="D136" s="65" t="s">
        <v>315</v>
      </c>
      <c r="E136" s="65"/>
      <c r="F136" s="66">
        <f>F137</f>
        <v>0</v>
      </c>
    </row>
    <row r="137" spans="1:6" ht="31.5" customHeight="1" hidden="1">
      <c r="A137" s="67" t="s">
        <v>347</v>
      </c>
      <c r="B137" s="68" t="s">
        <v>346</v>
      </c>
      <c r="C137" s="68" t="s">
        <v>295</v>
      </c>
      <c r="D137" s="68" t="s">
        <v>348</v>
      </c>
      <c r="E137" s="68"/>
      <c r="F137" s="69">
        <f>F138</f>
        <v>0</v>
      </c>
    </row>
    <row r="138" spans="1:6" ht="57" customHeight="1" hidden="1">
      <c r="A138" s="54" t="s">
        <v>349</v>
      </c>
      <c r="B138" s="55" t="s">
        <v>346</v>
      </c>
      <c r="C138" s="55" t="s">
        <v>295</v>
      </c>
      <c r="D138" s="55" t="s">
        <v>350</v>
      </c>
      <c r="E138" s="55"/>
      <c r="F138" s="56">
        <f>SUM(F139:F140)</f>
        <v>0</v>
      </c>
    </row>
    <row r="139" spans="1:6" ht="31.5" hidden="1">
      <c r="A139" s="58" t="s">
        <v>170</v>
      </c>
      <c r="B139" s="52" t="s">
        <v>346</v>
      </c>
      <c r="C139" s="52" t="s">
        <v>295</v>
      </c>
      <c r="D139" s="52" t="s">
        <v>350</v>
      </c>
      <c r="E139" s="52" t="s">
        <v>171</v>
      </c>
      <c r="F139" s="59"/>
    </row>
    <row r="140" spans="1:6" ht="31.5" hidden="1">
      <c r="A140" s="58" t="s">
        <v>172</v>
      </c>
      <c r="B140" s="52" t="s">
        <v>346</v>
      </c>
      <c r="C140" s="52" t="s">
        <v>295</v>
      </c>
      <c r="D140" s="52" t="s">
        <v>350</v>
      </c>
      <c r="E140" s="52" t="s">
        <v>173</v>
      </c>
      <c r="F140" s="59"/>
    </row>
    <row r="141" spans="1:6" ht="15.75">
      <c r="A141" s="133" t="s">
        <v>184</v>
      </c>
      <c r="B141" s="124" t="s">
        <v>201</v>
      </c>
      <c r="C141" s="97" t="s">
        <v>185</v>
      </c>
      <c r="D141" s="97"/>
      <c r="E141" s="97"/>
      <c r="F141" s="103">
        <f>F142</f>
        <v>381541.4</v>
      </c>
    </row>
    <row r="142" spans="1:6" s="63" customFormat="1" ht="18.75">
      <c r="A142" s="134" t="s">
        <v>351</v>
      </c>
      <c r="B142" s="95" t="s">
        <v>201</v>
      </c>
      <c r="C142" s="109" t="s">
        <v>185</v>
      </c>
      <c r="D142" s="130" t="s">
        <v>206</v>
      </c>
      <c r="E142" s="97"/>
      <c r="F142" s="97">
        <v>381541.4</v>
      </c>
    </row>
    <row r="143" spans="1:6" ht="15.75">
      <c r="A143" s="135" t="s">
        <v>352</v>
      </c>
      <c r="B143" s="95" t="s">
        <v>201</v>
      </c>
      <c r="C143" s="109" t="s">
        <v>185</v>
      </c>
      <c r="D143" s="130" t="s">
        <v>353</v>
      </c>
      <c r="E143" s="97"/>
      <c r="F143" s="97">
        <v>381541.4</v>
      </c>
    </row>
    <row r="144" spans="1:6" ht="15.75">
      <c r="A144" s="128" t="s">
        <v>354</v>
      </c>
      <c r="B144" s="95" t="s">
        <v>201</v>
      </c>
      <c r="C144" s="109" t="s">
        <v>185</v>
      </c>
      <c r="D144" s="130" t="s">
        <v>353</v>
      </c>
      <c r="E144" s="97" t="s">
        <v>220</v>
      </c>
      <c r="F144" s="97">
        <v>381541.4</v>
      </c>
    </row>
    <row r="145" spans="1:6" ht="30">
      <c r="A145" s="96" t="s">
        <v>172</v>
      </c>
      <c r="B145" s="95" t="s">
        <v>201</v>
      </c>
      <c r="C145" s="109" t="s">
        <v>185</v>
      </c>
      <c r="D145" s="99" t="s">
        <v>353</v>
      </c>
      <c r="E145" s="109" t="s">
        <v>173</v>
      </c>
      <c r="F145" s="97">
        <v>381541.4</v>
      </c>
    </row>
    <row r="146" spans="1:6" ht="15.75">
      <c r="A146" s="136" t="s">
        <v>355</v>
      </c>
      <c r="B146" s="97" t="s">
        <v>201</v>
      </c>
      <c r="C146" s="97" t="s">
        <v>356</v>
      </c>
      <c r="D146" s="97"/>
      <c r="E146" s="97"/>
      <c r="F146" s="103">
        <f>F147+F161</f>
        <v>18969112</v>
      </c>
    </row>
    <row r="147" spans="1:6" ht="15.75">
      <c r="A147" s="137" t="s">
        <v>357</v>
      </c>
      <c r="B147" s="124" t="s">
        <v>201</v>
      </c>
      <c r="C147" s="97" t="s">
        <v>358</v>
      </c>
      <c r="D147" s="97"/>
      <c r="E147" s="97"/>
      <c r="F147" s="97">
        <f>F148</f>
        <v>10569112</v>
      </c>
    </row>
    <row r="148" spans="1:6" ht="26.25">
      <c r="A148" s="138" t="s">
        <v>325</v>
      </c>
      <c r="B148" s="95" t="s">
        <v>201</v>
      </c>
      <c r="C148" s="109" t="s">
        <v>358</v>
      </c>
      <c r="D148" s="109">
        <v>700000000</v>
      </c>
      <c r="E148" s="99"/>
      <c r="F148" s="109">
        <f>F149</f>
        <v>10569112</v>
      </c>
    </row>
    <row r="149" spans="1:6" ht="25.5">
      <c r="A149" s="117" t="s">
        <v>359</v>
      </c>
      <c r="B149" s="95" t="s">
        <v>201</v>
      </c>
      <c r="C149" s="109" t="s">
        <v>358</v>
      </c>
      <c r="D149" s="99" t="s">
        <v>360</v>
      </c>
      <c r="E149" s="99"/>
      <c r="F149" s="109">
        <f>F150+F152+F155+F158</f>
        <v>10569112</v>
      </c>
    </row>
    <row r="150" spans="1:6" ht="15.75">
      <c r="A150" s="117" t="s">
        <v>361</v>
      </c>
      <c r="B150" s="95" t="s">
        <v>201</v>
      </c>
      <c r="C150" s="109" t="s">
        <v>358</v>
      </c>
      <c r="D150" s="99" t="s">
        <v>362</v>
      </c>
      <c r="E150" s="99">
        <v>240</v>
      </c>
      <c r="F150" s="109">
        <f>F151</f>
        <v>3700000</v>
      </c>
    </row>
    <row r="151" spans="1:6" ht="39" customHeight="1">
      <c r="A151" s="96" t="s">
        <v>172</v>
      </c>
      <c r="B151" s="95" t="s">
        <v>201</v>
      </c>
      <c r="C151" s="95" t="s">
        <v>358</v>
      </c>
      <c r="D151" s="99" t="s">
        <v>362</v>
      </c>
      <c r="E151" s="116" t="s">
        <v>173</v>
      </c>
      <c r="F151" s="109">
        <v>3700000</v>
      </c>
    </row>
    <row r="152" spans="1:6" ht="31.5" customHeight="1">
      <c r="A152" s="117" t="s">
        <v>363</v>
      </c>
      <c r="B152" s="95" t="s">
        <v>201</v>
      </c>
      <c r="C152" s="95" t="s">
        <v>358</v>
      </c>
      <c r="D152" s="116" t="s">
        <v>364</v>
      </c>
      <c r="E152" s="116"/>
      <c r="F152" s="109">
        <f>F153</f>
        <v>700000</v>
      </c>
    </row>
    <row r="153" spans="1:6" ht="15.75">
      <c r="A153" s="128" t="s">
        <v>365</v>
      </c>
      <c r="B153" s="95" t="s">
        <v>201</v>
      </c>
      <c r="C153" s="95" t="s">
        <v>358</v>
      </c>
      <c r="D153" s="116" t="s">
        <v>364</v>
      </c>
      <c r="E153" s="116" t="s">
        <v>220</v>
      </c>
      <c r="F153" s="109">
        <f>F154</f>
        <v>700000</v>
      </c>
    </row>
    <row r="154" spans="1:6" ht="36.75" customHeight="1">
      <c r="A154" s="96" t="s">
        <v>172</v>
      </c>
      <c r="B154" s="95" t="s">
        <v>201</v>
      </c>
      <c r="C154" s="95" t="s">
        <v>358</v>
      </c>
      <c r="D154" s="116" t="s">
        <v>364</v>
      </c>
      <c r="E154" s="116" t="s">
        <v>173</v>
      </c>
      <c r="F154" s="109">
        <v>700000</v>
      </c>
    </row>
    <row r="155" spans="1:6" ht="25.5">
      <c r="A155" s="117" t="s">
        <v>363</v>
      </c>
      <c r="B155" s="95" t="s">
        <v>201</v>
      </c>
      <c r="C155" s="95" t="s">
        <v>358</v>
      </c>
      <c r="D155" s="116" t="s">
        <v>366</v>
      </c>
      <c r="E155" s="116"/>
      <c r="F155" s="109">
        <f>F156</f>
        <v>1000000</v>
      </c>
    </row>
    <row r="156" spans="1:6" ht="15.75">
      <c r="A156" s="128" t="s">
        <v>367</v>
      </c>
      <c r="B156" s="95" t="s">
        <v>201</v>
      </c>
      <c r="C156" s="95" t="s">
        <v>358</v>
      </c>
      <c r="D156" s="116" t="s">
        <v>366</v>
      </c>
      <c r="E156" s="116" t="s">
        <v>220</v>
      </c>
      <c r="F156" s="109">
        <f>F157</f>
        <v>1000000</v>
      </c>
    </row>
    <row r="157" spans="1:6" ht="36.75" customHeight="1">
      <c r="A157" s="96" t="s">
        <v>172</v>
      </c>
      <c r="B157" s="95" t="s">
        <v>201</v>
      </c>
      <c r="C157" s="95" t="s">
        <v>358</v>
      </c>
      <c r="D157" s="116" t="s">
        <v>366</v>
      </c>
      <c r="E157" s="116" t="s">
        <v>173</v>
      </c>
      <c r="F157" s="109">
        <v>1000000</v>
      </c>
    </row>
    <row r="158" spans="1:6" ht="25.5">
      <c r="A158" s="117" t="s">
        <v>363</v>
      </c>
      <c r="B158" s="95" t="s">
        <v>201</v>
      </c>
      <c r="C158" s="95" t="s">
        <v>358</v>
      </c>
      <c r="D158" s="116" t="s">
        <v>368</v>
      </c>
      <c r="E158" s="116"/>
      <c r="F158" s="109">
        <f>F159</f>
        <v>5169112</v>
      </c>
    </row>
    <row r="159" spans="1:6" ht="15.75">
      <c r="A159" s="128" t="s">
        <v>369</v>
      </c>
      <c r="B159" s="95" t="s">
        <v>201</v>
      </c>
      <c r="C159" s="95" t="s">
        <v>358</v>
      </c>
      <c r="D159" s="116" t="s">
        <v>368</v>
      </c>
      <c r="E159" s="116" t="s">
        <v>220</v>
      </c>
      <c r="F159" s="109">
        <f>F160</f>
        <v>5169112</v>
      </c>
    </row>
    <row r="160" spans="1:6" ht="36.75" customHeight="1">
      <c r="A160" s="96" t="s">
        <v>172</v>
      </c>
      <c r="B160" s="95" t="s">
        <v>201</v>
      </c>
      <c r="C160" s="95" t="s">
        <v>358</v>
      </c>
      <c r="D160" s="116" t="s">
        <v>368</v>
      </c>
      <c r="E160" s="116" t="s">
        <v>173</v>
      </c>
      <c r="F160" s="109">
        <v>5169112</v>
      </c>
    </row>
    <row r="161" spans="1:6" ht="15.75">
      <c r="A161" s="137" t="s">
        <v>370</v>
      </c>
      <c r="B161" s="124" t="s">
        <v>201</v>
      </c>
      <c r="C161" s="124" t="s">
        <v>371</v>
      </c>
      <c r="D161" s="124"/>
      <c r="E161" s="124"/>
      <c r="F161" s="124">
        <f>F162</f>
        <v>8400000</v>
      </c>
    </row>
    <row r="162" spans="1:6" ht="25.5">
      <c r="A162" s="117" t="s">
        <v>372</v>
      </c>
      <c r="B162" s="95" t="s">
        <v>201</v>
      </c>
      <c r="C162" s="95" t="s">
        <v>371</v>
      </c>
      <c r="D162" s="116">
        <v>790080000</v>
      </c>
      <c r="E162" s="95"/>
      <c r="F162" s="95">
        <v>8400000</v>
      </c>
    </row>
    <row r="163" spans="1:6" ht="15.75">
      <c r="A163" s="117" t="s">
        <v>373</v>
      </c>
      <c r="B163" s="95" t="s">
        <v>201</v>
      </c>
      <c r="C163" s="95" t="s">
        <v>371</v>
      </c>
      <c r="D163" s="116" t="s">
        <v>374</v>
      </c>
      <c r="E163" s="116" t="s">
        <v>220</v>
      </c>
      <c r="F163" s="95">
        <f>F164</f>
        <v>0</v>
      </c>
    </row>
    <row r="164" spans="1:6" ht="36.75" customHeight="1">
      <c r="A164" s="96" t="s">
        <v>172</v>
      </c>
      <c r="B164" s="95" t="s">
        <v>201</v>
      </c>
      <c r="C164" s="116" t="s">
        <v>371</v>
      </c>
      <c r="D164" s="116" t="s">
        <v>364</v>
      </c>
      <c r="E164" s="116" t="s">
        <v>173</v>
      </c>
      <c r="F164" s="109"/>
    </row>
    <row r="165" spans="1:6" ht="25.5" customHeight="1">
      <c r="A165" s="139" t="s">
        <v>375</v>
      </c>
      <c r="B165" s="95" t="s">
        <v>201</v>
      </c>
      <c r="C165" s="95" t="s">
        <v>371</v>
      </c>
      <c r="D165" s="116" t="s">
        <v>376</v>
      </c>
      <c r="E165" s="116" t="s">
        <v>220</v>
      </c>
      <c r="F165" s="109">
        <v>3670540.25</v>
      </c>
    </row>
    <row r="166" spans="1:6" ht="15.75" hidden="1">
      <c r="A166" s="140" t="s">
        <v>377</v>
      </c>
      <c r="B166" s="95" t="s">
        <v>201</v>
      </c>
      <c r="C166" s="95" t="s">
        <v>371</v>
      </c>
      <c r="D166" s="95" t="s">
        <v>378</v>
      </c>
      <c r="E166" s="116" t="s">
        <v>220</v>
      </c>
      <c r="F166" s="95"/>
    </row>
    <row r="167" spans="1:6" ht="15.75" hidden="1">
      <c r="A167" s="140" t="s">
        <v>377</v>
      </c>
      <c r="B167" s="95" t="s">
        <v>201</v>
      </c>
      <c r="C167" s="95" t="s">
        <v>371</v>
      </c>
      <c r="D167" s="95" t="s">
        <v>378</v>
      </c>
      <c r="E167" s="116" t="s">
        <v>173</v>
      </c>
      <c r="F167" s="95"/>
    </row>
    <row r="168" spans="1:6" ht="15.75" hidden="1">
      <c r="A168" s="140" t="s">
        <v>379</v>
      </c>
      <c r="B168" s="95" t="s">
        <v>201</v>
      </c>
      <c r="C168" s="95" t="s">
        <v>371</v>
      </c>
      <c r="D168" s="95" t="s">
        <v>380</v>
      </c>
      <c r="E168" s="116"/>
      <c r="F168" s="95"/>
    </row>
    <row r="169" spans="1:6" ht="15.75" hidden="1">
      <c r="A169" s="140" t="s">
        <v>379</v>
      </c>
      <c r="B169" s="95" t="s">
        <v>201</v>
      </c>
      <c r="C169" s="95" t="s">
        <v>371</v>
      </c>
      <c r="D169" s="95" t="s">
        <v>380</v>
      </c>
      <c r="E169" s="116" t="s">
        <v>220</v>
      </c>
      <c r="F169" s="95"/>
    </row>
    <row r="170" spans="1:6" ht="36.75" customHeight="1">
      <c r="A170" s="96" t="s">
        <v>172</v>
      </c>
      <c r="B170" s="95" t="s">
        <v>201</v>
      </c>
      <c r="C170" s="141">
        <v>505</v>
      </c>
      <c r="D170" s="116" t="s">
        <v>376</v>
      </c>
      <c r="E170" s="116" t="s">
        <v>173</v>
      </c>
      <c r="F170" s="109">
        <v>3670540.25</v>
      </c>
    </row>
    <row r="171" spans="1:6" s="147" customFormat="1" ht="18" customHeight="1">
      <c r="A171" s="142" t="s">
        <v>381</v>
      </c>
      <c r="B171" s="143">
        <v>18</v>
      </c>
      <c r="C171" s="144">
        <v>505</v>
      </c>
      <c r="D171" s="145" t="s">
        <v>382</v>
      </c>
      <c r="E171" s="145" t="s">
        <v>383</v>
      </c>
      <c r="F171" s="146">
        <v>2829459.75</v>
      </c>
    </row>
    <row r="172" spans="1:6" s="150" customFormat="1" ht="18.75" customHeight="1">
      <c r="A172" s="148" t="s">
        <v>384</v>
      </c>
      <c r="B172" s="143">
        <v>18</v>
      </c>
      <c r="C172" s="144">
        <v>505</v>
      </c>
      <c r="D172" s="145" t="s">
        <v>382</v>
      </c>
      <c r="E172" s="149">
        <v>810</v>
      </c>
      <c r="F172" s="146">
        <v>2829459.75</v>
      </c>
    </row>
    <row r="173" spans="1:6" s="150" customFormat="1" ht="18.75" customHeight="1">
      <c r="A173" s="148" t="s">
        <v>385</v>
      </c>
      <c r="B173" s="143">
        <v>18</v>
      </c>
      <c r="C173" s="144">
        <v>505</v>
      </c>
      <c r="D173" s="145" t="s">
        <v>386</v>
      </c>
      <c r="E173" s="149">
        <v>244</v>
      </c>
      <c r="F173" s="151">
        <v>1900000</v>
      </c>
    </row>
    <row r="174" spans="1:6" ht="15.75">
      <c r="A174" s="152" t="s">
        <v>387</v>
      </c>
      <c r="B174" s="124"/>
      <c r="C174" s="124"/>
      <c r="D174" s="124"/>
      <c r="E174" s="124"/>
      <c r="F174" s="124"/>
    </row>
    <row r="175" spans="1:6" ht="15.75">
      <c r="A175" s="153" t="s">
        <v>388</v>
      </c>
      <c r="B175" s="95" t="s">
        <v>201</v>
      </c>
      <c r="C175" s="95" t="s">
        <v>389</v>
      </c>
      <c r="D175" s="116" t="s">
        <v>390</v>
      </c>
      <c r="E175" s="95"/>
      <c r="F175" s="111">
        <f>F176+F180+F192+F193</f>
        <v>15020038</v>
      </c>
    </row>
    <row r="176" spans="1:6" ht="27">
      <c r="A176" s="154" t="s">
        <v>391</v>
      </c>
      <c r="B176" s="95" t="s">
        <v>201</v>
      </c>
      <c r="C176" s="95" t="s">
        <v>389</v>
      </c>
      <c r="D176" s="116" t="s">
        <v>392</v>
      </c>
      <c r="E176" s="95"/>
      <c r="F176" s="111">
        <v>6050000</v>
      </c>
    </row>
    <row r="177" spans="1:6" ht="15.75">
      <c r="A177" s="140" t="s">
        <v>393</v>
      </c>
      <c r="B177" s="95" t="s">
        <v>201</v>
      </c>
      <c r="C177" s="95" t="s">
        <v>389</v>
      </c>
      <c r="D177" s="116" t="s">
        <v>394</v>
      </c>
      <c r="E177" s="116">
        <v>600</v>
      </c>
      <c r="F177" s="95">
        <f>F178+F179</f>
        <v>6050000</v>
      </c>
    </row>
    <row r="178" spans="1:6" ht="25.5">
      <c r="A178" s="139" t="s">
        <v>395</v>
      </c>
      <c r="B178" s="95" t="s">
        <v>201</v>
      </c>
      <c r="C178" s="95" t="s">
        <v>389</v>
      </c>
      <c r="D178" s="116" t="s">
        <v>394</v>
      </c>
      <c r="E178" s="116" t="s">
        <v>254</v>
      </c>
      <c r="F178" s="95">
        <v>5850000</v>
      </c>
    </row>
    <row r="179" spans="1:6" ht="15.75">
      <c r="A179" s="140" t="s">
        <v>396</v>
      </c>
      <c r="B179" s="95" t="s">
        <v>201</v>
      </c>
      <c r="C179" s="95" t="s">
        <v>389</v>
      </c>
      <c r="D179" s="116" t="s">
        <v>394</v>
      </c>
      <c r="E179" s="116">
        <v>612</v>
      </c>
      <c r="F179" s="95">
        <v>200000</v>
      </c>
    </row>
    <row r="180" spans="1:6" ht="27">
      <c r="A180" s="154" t="s">
        <v>397</v>
      </c>
      <c r="B180" s="95" t="s">
        <v>201</v>
      </c>
      <c r="C180" s="95" t="s">
        <v>389</v>
      </c>
      <c r="D180" s="116" t="s">
        <v>398</v>
      </c>
      <c r="E180" s="116"/>
      <c r="F180" s="95">
        <v>8970038</v>
      </c>
    </row>
    <row r="181" spans="1:6" ht="15.75">
      <c r="A181" s="140" t="s">
        <v>399</v>
      </c>
      <c r="B181" s="155">
        <v>18</v>
      </c>
      <c r="C181" s="141">
        <v>801</v>
      </c>
      <c r="D181" s="116" t="s">
        <v>400</v>
      </c>
      <c r="E181" s="116" t="s">
        <v>401</v>
      </c>
      <c r="F181" s="95">
        <v>45268</v>
      </c>
    </row>
    <row r="182" spans="1:6" ht="15.75">
      <c r="A182" s="140" t="s">
        <v>402</v>
      </c>
      <c r="B182" s="155">
        <v>18</v>
      </c>
      <c r="C182" s="141">
        <v>801</v>
      </c>
      <c r="D182" s="116" t="s">
        <v>400</v>
      </c>
      <c r="E182" s="116" t="s">
        <v>254</v>
      </c>
      <c r="F182" s="95">
        <v>45268</v>
      </c>
    </row>
    <row r="183" spans="1:6" ht="15.75">
      <c r="A183" s="140" t="s">
        <v>403</v>
      </c>
      <c r="B183" s="155">
        <v>18</v>
      </c>
      <c r="C183" s="141">
        <v>801</v>
      </c>
      <c r="D183" s="116" t="s">
        <v>404</v>
      </c>
      <c r="E183" s="116" t="s">
        <v>401</v>
      </c>
      <c r="F183" s="95">
        <v>94770</v>
      </c>
    </row>
    <row r="184" spans="1:6" ht="15.75">
      <c r="A184" s="140" t="s">
        <v>405</v>
      </c>
      <c r="B184" s="155">
        <v>18</v>
      </c>
      <c r="C184" s="141">
        <v>801</v>
      </c>
      <c r="D184" s="116" t="s">
        <v>404</v>
      </c>
      <c r="E184" s="116" t="s">
        <v>254</v>
      </c>
      <c r="F184" s="95">
        <v>94770</v>
      </c>
    </row>
    <row r="185" spans="1:6" ht="15.75">
      <c r="A185" s="140" t="s">
        <v>406</v>
      </c>
      <c r="B185" s="95" t="s">
        <v>201</v>
      </c>
      <c r="C185" s="95" t="s">
        <v>389</v>
      </c>
      <c r="D185" s="116" t="s">
        <v>407</v>
      </c>
      <c r="E185" s="116" t="s">
        <v>401</v>
      </c>
      <c r="F185" s="111">
        <v>7530000</v>
      </c>
    </row>
    <row r="186" spans="1:6" ht="60.75" customHeight="1">
      <c r="A186" s="58" t="s">
        <v>253</v>
      </c>
      <c r="B186" s="95" t="s">
        <v>201</v>
      </c>
      <c r="C186" s="95" t="s">
        <v>389</v>
      </c>
      <c r="D186" s="116" t="s">
        <v>407</v>
      </c>
      <c r="E186" s="116" t="s">
        <v>254</v>
      </c>
      <c r="F186" s="95">
        <v>7380000</v>
      </c>
    </row>
    <row r="187" spans="1:6" ht="15.75">
      <c r="A187" s="140" t="s">
        <v>396</v>
      </c>
      <c r="B187" s="95" t="s">
        <v>201</v>
      </c>
      <c r="C187" s="95" t="s">
        <v>389</v>
      </c>
      <c r="D187" s="116" t="s">
        <v>407</v>
      </c>
      <c r="E187" s="116" t="s">
        <v>408</v>
      </c>
      <c r="F187" s="95">
        <v>150000</v>
      </c>
    </row>
    <row r="188" spans="1:6" ht="15.75">
      <c r="A188" s="154" t="s">
        <v>409</v>
      </c>
      <c r="B188" s="95" t="s">
        <v>201</v>
      </c>
      <c r="C188" s="95" t="s">
        <v>389</v>
      </c>
      <c r="D188" s="116" t="s">
        <v>410</v>
      </c>
      <c r="E188" s="95"/>
      <c r="F188" s="95" t="str">
        <f>F189</f>
        <v>1300000,0</v>
      </c>
    </row>
    <row r="189" spans="1:6" ht="15.75">
      <c r="A189" s="140" t="s">
        <v>411</v>
      </c>
      <c r="B189" s="95" t="s">
        <v>201</v>
      </c>
      <c r="C189" s="95" t="s">
        <v>389</v>
      </c>
      <c r="D189" s="116" t="s">
        <v>412</v>
      </c>
      <c r="E189" s="95"/>
      <c r="F189" s="95" t="str">
        <f>F190</f>
        <v>1300000,0</v>
      </c>
    </row>
    <row r="190" spans="1:6" ht="15.75">
      <c r="A190" s="140" t="s">
        <v>411</v>
      </c>
      <c r="B190" s="95" t="s">
        <v>201</v>
      </c>
      <c r="C190" s="95" t="s">
        <v>389</v>
      </c>
      <c r="D190" s="116" t="s">
        <v>412</v>
      </c>
      <c r="E190" s="95" t="s">
        <v>220</v>
      </c>
      <c r="F190" s="95" t="str">
        <f>F191</f>
        <v>1300000,0</v>
      </c>
    </row>
    <row r="191" spans="1:6" ht="30">
      <c r="A191" s="96" t="s">
        <v>172</v>
      </c>
      <c r="B191" s="95" t="s">
        <v>201</v>
      </c>
      <c r="C191" s="95" t="s">
        <v>389</v>
      </c>
      <c r="D191" s="116" t="s">
        <v>412</v>
      </c>
      <c r="E191" s="95" t="s">
        <v>173</v>
      </c>
      <c r="F191" s="95" t="s">
        <v>413</v>
      </c>
    </row>
    <row r="192" spans="1:6" ht="9" customHeight="1" hidden="1">
      <c r="A192" s="140" t="s">
        <v>414</v>
      </c>
      <c r="B192" s="95" t="s">
        <v>201</v>
      </c>
      <c r="C192" s="95" t="s">
        <v>389</v>
      </c>
      <c r="D192" s="116" t="s">
        <v>415</v>
      </c>
      <c r="E192" s="95" t="s">
        <v>416</v>
      </c>
      <c r="F192" s="95"/>
    </row>
    <row r="193" spans="1:6" ht="26.25" hidden="1">
      <c r="A193" s="140" t="s">
        <v>417</v>
      </c>
      <c r="B193" s="95" t="s">
        <v>201</v>
      </c>
      <c r="C193" s="95" t="s">
        <v>389</v>
      </c>
      <c r="D193" s="116" t="s">
        <v>418</v>
      </c>
      <c r="E193" s="95" t="s">
        <v>254</v>
      </c>
      <c r="F193" s="95"/>
    </row>
    <row r="194" spans="1:6" ht="15.75">
      <c r="A194" s="58"/>
      <c r="B194" s="52"/>
      <c r="C194" s="52"/>
      <c r="D194" s="52"/>
      <c r="E194" s="52"/>
      <c r="F194" s="59"/>
    </row>
    <row r="195" spans="1:6" ht="15.75">
      <c r="A195" s="156" t="s">
        <v>419</v>
      </c>
      <c r="B195" s="124" t="s">
        <v>201</v>
      </c>
      <c r="C195" s="130">
        <v>1003</v>
      </c>
      <c r="D195" s="130" t="s">
        <v>206</v>
      </c>
      <c r="E195" s="130"/>
      <c r="F195" s="97">
        <f>F198+F200</f>
        <v>97658.6</v>
      </c>
    </row>
    <row r="196" spans="1:6" ht="15.75">
      <c r="A196" s="153" t="s">
        <v>351</v>
      </c>
      <c r="B196" s="124" t="s">
        <v>201</v>
      </c>
      <c r="C196" s="130" t="s">
        <v>420</v>
      </c>
      <c r="D196" s="99">
        <v>8510000000</v>
      </c>
      <c r="E196" s="130"/>
      <c r="F196" s="124"/>
    </row>
    <row r="197" spans="1:6" ht="15.75">
      <c r="A197" s="153" t="s">
        <v>421</v>
      </c>
      <c r="B197" s="124" t="s">
        <v>201</v>
      </c>
      <c r="C197" s="130" t="s">
        <v>295</v>
      </c>
      <c r="D197" s="99">
        <v>8510000000</v>
      </c>
      <c r="E197" s="130" t="s">
        <v>422</v>
      </c>
      <c r="F197" s="124"/>
    </row>
    <row r="198" spans="1:6" ht="25.5">
      <c r="A198" s="157" t="s">
        <v>423</v>
      </c>
      <c r="B198" s="124" t="s">
        <v>201</v>
      </c>
      <c r="C198" s="97" t="s">
        <v>295</v>
      </c>
      <c r="D198" s="130" t="s">
        <v>424</v>
      </c>
      <c r="E198" s="130" t="s">
        <v>425</v>
      </c>
      <c r="F198" s="124">
        <v>97658.6</v>
      </c>
    </row>
    <row r="199" spans="1:6" ht="15.75">
      <c r="A199" s="114" t="s">
        <v>426</v>
      </c>
      <c r="B199" s="95" t="s">
        <v>201</v>
      </c>
      <c r="C199" s="109" t="s">
        <v>295</v>
      </c>
      <c r="D199" s="99" t="s">
        <v>424</v>
      </c>
      <c r="E199" s="99" t="s">
        <v>427</v>
      </c>
      <c r="F199" s="95"/>
    </row>
    <row r="200" spans="1:6" ht="15.75">
      <c r="A200" s="114" t="s">
        <v>428</v>
      </c>
      <c r="B200" s="95" t="s">
        <v>201</v>
      </c>
      <c r="C200" s="109" t="s">
        <v>295</v>
      </c>
      <c r="D200" s="99" t="s">
        <v>429</v>
      </c>
      <c r="E200" s="99" t="s">
        <v>430</v>
      </c>
      <c r="F200" s="95"/>
    </row>
    <row r="201" spans="1:6" s="63" customFormat="1" ht="18.75">
      <c r="A201" s="86"/>
      <c r="B201" s="95" t="s">
        <v>201</v>
      </c>
      <c r="C201" s="109" t="s">
        <v>295</v>
      </c>
      <c r="D201" s="99" t="s">
        <v>429</v>
      </c>
      <c r="E201" s="99" t="s">
        <v>430</v>
      </c>
      <c r="F201" s="158"/>
    </row>
    <row r="202" spans="1:6" ht="0.75" customHeight="1">
      <c r="A202" s="67" t="s">
        <v>431</v>
      </c>
      <c r="B202" s="68" t="s">
        <v>432</v>
      </c>
      <c r="C202" s="68" t="s">
        <v>433</v>
      </c>
      <c r="D202" s="68" t="s">
        <v>434</v>
      </c>
      <c r="E202" s="68"/>
      <c r="F202" s="69">
        <f>F203</f>
        <v>0</v>
      </c>
    </row>
    <row r="203" spans="1:6" s="57" customFormat="1" ht="31.5" hidden="1">
      <c r="A203" s="54" t="s">
        <v>435</v>
      </c>
      <c r="B203" s="82" t="s">
        <v>436</v>
      </c>
      <c r="C203" s="82" t="s">
        <v>433</v>
      </c>
      <c r="D203" s="82" t="s">
        <v>437</v>
      </c>
      <c r="E203" s="82"/>
      <c r="F203" s="83">
        <f>F204</f>
        <v>0</v>
      </c>
    </row>
    <row r="204" spans="1:6" ht="15.75" hidden="1">
      <c r="A204" s="58" t="s">
        <v>438</v>
      </c>
      <c r="B204" s="84" t="s">
        <v>436</v>
      </c>
      <c r="C204" s="84" t="s">
        <v>433</v>
      </c>
      <c r="D204" s="84" t="s">
        <v>437</v>
      </c>
      <c r="E204" s="84" t="s">
        <v>408</v>
      </c>
      <c r="F204" s="85"/>
    </row>
    <row r="205" spans="1:6" ht="15.75" hidden="1">
      <c r="A205" s="64" t="s">
        <v>281</v>
      </c>
      <c r="B205" s="65" t="s">
        <v>436</v>
      </c>
      <c r="C205" s="65" t="s">
        <v>439</v>
      </c>
      <c r="D205" s="65" t="s">
        <v>315</v>
      </c>
      <c r="E205" s="65"/>
      <c r="F205" s="66">
        <f>F206</f>
        <v>0</v>
      </c>
    </row>
    <row r="206" spans="1:6" ht="15.75" hidden="1">
      <c r="A206" s="67" t="s">
        <v>440</v>
      </c>
      <c r="B206" s="79" t="s">
        <v>436</v>
      </c>
      <c r="C206" s="79" t="s">
        <v>439</v>
      </c>
      <c r="D206" s="79" t="s">
        <v>441</v>
      </c>
      <c r="E206" s="79"/>
      <c r="F206" s="80">
        <f>F207</f>
        <v>0</v>
      </c>
    </row>
    <row r="207" spans="1:6" s="57" customFormat="1" ht="15.75" hidden="1">
      <c r="A207" s="54" t="s">
        <v>442</v>
      </c>
      <c r="B207" s="82" t="s">
        <v>436</v>
      </c>
      <c r="C207" s="82" t="s">
        <v>439</v>
      </c>
      <c r="D207" s="82" t="s">
        <v>443</v>
      </c>
      <c r="E207" s="82"/>
      <c r="F207" s="83">
        <f>F208</f>
        <v>0</v>
      </c>
    </row>
    <row r="208" spans="1:6" ht="31.5" hidden="1">
      <c r="A208" s="58" t="s">
        <v>172</v>
      </c>
      <c r="B208" s="84" t="s">
        <v>436</v>
      </c>
      <c r="C208" s="84" t="s">
        <v>439</v>
      </c>
      <c r="D208" s="84" t="s">
        <v>443</v>
      </c>
      <c r="E208" s="84" t="s">
        <v>173</v>
      </c>
      <c r="F208" s="85"/>
    </row>
    <row r="209" spans="1:6" ht="15.75">
      <c r="A209" s="159" t="s">
        <v>444</v>
      </c>
      <c r="B209" s="124" t="s">
        <v>201</v>
      </c>
      <c r="C209" s="124" t="s">
        <v>445</v>
      </c>
      <c r="D209" s="160" t="s">
        <v>446</v>
      </c>
      <c r="E209" s="124"/>
      <c r="F209" s="124">
        <f>F210+F221</f>
        <v>11016927.75</v>
      </c>
    </row>
    <row r="210" spans="1:6" ht="23.25" customHeight="1">
      <c r="A210" s="133" t="s">
        <v>447</v>
      </c>
      <c r="B210" s="124" t="s">
        <v>201</v>
      </c>
      <c r="C210" s="97" t="s">
        <v>301</v>
      </c>
      <c r="D210" s="130" t="s">
        <v>446</v>
      </c>
      <c r="E210" s="97"/>
      <c r="F210" s="97">
        <f>F211+F218</f>
        <v>10026927.75</v>
      </c>
    </row>
    <row r="211" spans="1:6" ht="30">
      <c r="A211" s="161" t="s">
        <v>448</v>
      </c>
      <c r="B211" s="95" t="s">
        <v>201</v>
      </c>
      <c r="C211" s="109" t="s">
        <v>301</v>
      </c>
      <c r="D211" s="130" t="s">
        <v>446</v>
      </c>
      <c r="E211" s="99">
        <v>600</v>
      </c>
      <c r="F211" s="109">
        <v>9526927.75</v>
      </c>
    </row>
    <row r="212" spans="1:6" ht="25.5">
      <c r="A212" s="127" t="s">
        <v>449</v>
      </c>
      <c r="B212" s="95" t="s">
        <v>201</v>
      </c>
      <c r="C212" s="109" t="s">
        <v>301</v>
      </c>
      <c r="D212" s="99" t="s">
        <v>450</v>
      </c>
      <c r="E212" s="99">
        <v>621</v>
      </c>
      <c r="F212" s="109">
        <v>9526927.75</v>
      </c>
    </row>
    <row r="213" spans="1:6" ht="15.75">
      <c r="A213" s="127" t="s">
        <v>451</v>
      </c>
      <c r="B213" s="155">
        <v>18</v>
      </c>
      <c r="C213" s="162">
        <v>1102</v>
      </c>
      <c r="D213" s="99" t="s">
        <v>452</v>
      </c>
      <c r="E213" s="99" t="s">
        <v>401</v>
      </c>
      <c r="F213" s="109">
        <v>49239</v>
      </c>
    </row>
    <row r="214" spans="1:6" ht="15.75">
      <c r="A214" s="127" t="s">
        <v>453</v>
      </c>
      <c r="B214" s="155">
        <v>18</v>
      </c>
      <c r="C214" s="162">
        <v>1102</v>
      </c>
      <c r="D214" s="99" t="s">
        <v>452</v>
      </c>
      <c r="E214" s="99" t="s">
        <v>454</v>
      </c>
      <c r="F214" s="109">
        <v>49239</v>
      </c>
    </row>
    <row r="215" spans="1:6" ht="15.75">
      <c r="A215" s="127" t="s">
        <v>455</v>
      </c>
      <c r="B215" s="155">
        <v>18</v>
      </c>
      <c r="C215" s="162">
        <v>1102</v>
      </c>
      <c r="D215" s="99" t="s">
        <v>456</v>
      </c>
      <c r="E215" s="99" t="s">
        <v>401</v>
      </c>
      <c r="F215" s="109">
        <v>29688.75</v>
      </c>
    </row>
    <row r="216" spans="1:6" ht="15.75">
      <c r="A216" s="127" t="s">
        <v>455</v>
      </c>
      <c r="B216" s="155">
        <v>18</v>
      </c>
      <c r="C216" s="162">
        <v>1102</v>
      </c>
      <c r="D216" s="99" t="s">
        <v>456</v>
      </c>
      <c r="E216" s="99" t="s">
        <v>454</v>
      </c>
      <c r="F216" s="109">
        <v>29688.75</v>
      </c>
    </row>
    <row r="217" spans="1:6" ht="47.25">
      <c r="A217" s="58" t="s">
        <v>457</v>
      </c>
      <c r="B217" s="95" t="s">
        <v>201</v>
      </c>
      <c r="C217" s="109" t="s">
        <v>301</v>
      </c>
      <c r="D217" s="99" t="s">
        <v>458</v>
      </c>
      <c r="E217" s="99">
        <v>621</v>
      </c>
      <c r="F217" s="109">
        <v>9448000</v>
      </c>
    </row>
    <row r="218" spans="1:6" ht="25.5">
      <c r="A218" s="127" t="s">
        <v>459</v>
      </c>
      <c r="B218" s="95" t="s">
        <v>201</v>
      </c>
      <c r="C218" s="109" t="s">
        <v>301</v>
      </c>
      <c r="D218" s="99" t="s">
        <v>460</v>
      </c>
      <c r="E218" s="109"/>
      <c r="F218" s="109">
        <f>F219</f>
        <v>500000</v>
      </c>
    </row>
    <row r="219" spans="1:6" ht="15.75">
      <c r="A219" s="127" t="s">
        <v>461</v>
      </c>
      <c r="B219" s="95" t="s">
        <v>201</v>
      </c>
      <c r="C219" s="109" t="s">
        <v>301</v>
      </c>
      <c r="D219" s="99" t="s">
        <v>460</v>
      </c>
      <c r="E219" s="109" t="s">
        <v>220</v>
      </c>
      <c r="F219" s="109">
        <f>F220</f>
        <v>500000</v>
      </c>
    </row>
    <row r="220" spans="1:6" ht="30">
      <c r="A220" s="96" t="s">
        <v>172</v>
      </c>
      <c r="B220" s="109" t="s">
        <v>201</v>
      </c>
      <c r="C220" s="109" t="s">
        <v>301</v>
      </c>
      <c r="D220" s="99" t="s">
        <v>460</v>
      </c>
      <c r="E220" s="109" t="s">
        <v>173</v>
      </c>
      <c r="F220" s="109">
        <v>500000</v>
      </c>
    </row>
    <row r="221" spans="1:6" ht="18.75">
      <c r="A221" s="89" t="s">
        <v>462</v>
      </c>
      <c r="B221" s="61" t="s">
        <v>201</v>
      </c>
      <c r="C221" s="61" t="s">
        <v>433</v>
      </c>
      <c r="D221" s="61"/>
      <c r="E221" s="61"/>
      <c r="F221" s="69">
        <f>F222</f>
        <v>990000</v>
      </c>
    </row>
    <row r="222" spans="1:6" ht="18.75">
      <c r="A222" s="163" t="s">
        <v>463</v>
      </c>
      <c r="B222" s="61" t="s">
        <v>201</v>
      </c>
      <c r="C222" s="65" t="s">
        <v>433</v>
      </c>
      <c r="D222" s="65" t="s">
        <v>464</v>
      </c>
      <c r="E222" s="65"/>
      <c r="F222" s="66">
        <f>F223</f>
        <v>990000</v>
      </c>
    </row>
    <row r="223" spans="1:6" ht="18.75">
      <c r="A223" s="127" t="s">
        <v>465</v>
      </c>
      <c r="B223" s="61" t="s">
        <v>201</v>
      </c>
      <c r="C223" s="68" t="s">
        <v>433</v>
      </c>
      <c r="D223" s="65" t="s">
        <v>464</v>
      </c>
      <c r="E223" s="68" t="s">
        <v>401</v>
      </c>
      <c r="F223" s="69">
        <f>F224</f>
        <v>990000</v>
      </c>
    </row>
    <row r="224" spans="1:6" ht="47.25">
      <c r="A224" s="58" t="s">
        <v>457</v>
      </c>
      <c r="B224" s="61" t="s">
        <v>201</v>
      </c>
      <c r="C224" s="52" t="s">
        <v>433</v>
      </c>
      <c r="D224" s="65" t="s">
        <v>464</v>
      </c>
      <c r="E224" s="52" t="s">
        <v>466</v>
      </c>
      <c r="F224" s="59">
        <v>990000</v>
      </c>
    </row>
    <row r="225" spans="1:6" ht="15.75">
      <c r="A225" s="58"/>
      <c r="B225" s="52"/>
      <c r="C225" s="52"/>
      <c r="D225" s="52"/>
      <c r="E225" s="52"/>
      <c r="F225" s="59"/>
    </row>
    <row r="226" spans="1:6" ht="15.75" hidden="1">
      <c r="A226" s="58" t="s">
        <v>467</v>
      </c>
      <c r="B226" s="52"/>
      <c r="C226" s="52"/>
      <c r="D226" s="52"/>
      <c r="E226" s="52"/>
      <c r="F226" s="59"/>
    </row>
    <row r="227" spans="1:6" ht="15.75" hidden="1">
      <c r="A227" s="54" t="s">
        <v>468</v>
      </c>
      <c r="B227" s="55" t="s">
        <v>469</v>
      </c>
      <c r="C227" s="55" t="s">
        <v>177</v>
      </c>
      <c r="D227" s="55" t="s">
        <v>470</v>
      </c>
      <c r="E227" s="55"/>
      <c r="F227" s="56">
        <f>F228</f>
        <v>0</v>
      </c>
    </row>
    <row r="228" spans="1:6" s="42" customFormat="1" ht="31.5" hidden="1">
      <c r="A228" s="58" t="s">
        <v>172</v>
      </c>
      <c r="B228" s="51">
        <v>891</v>
      </c>
      <c r="C228" s="52" t="s">
        <v>177</v>
      </c>
      <c r="D228" s="52" t="s">
        <v>470</v>
      </c>
      <c r="E228" s="51">
        <v>244</v>
      </c>
      <c r="F228" s="59"/>
    </row>
    <row r="229" spans="1:6" s="63" customFormat="1" ht="19.5" hidden="1">
      <c r="A229" s="164" t="s">
        <v>471</v>
      </c>
      <c r="B229" s="165">
        <v>891</v>
      </c>
      <c r="C229" s="166" t="s">
        <v>472</v>
      </c>
      <c r="D229" s="91"/>
      <c r="E229" s="90"/>
      <c r="F229" s="167">
        <f>F230</f>
        <v>0</v>
      </c>
    </row>
    <row r="230" spans="1:6" ht="15.75" hidden="1">
      <c r="A230" s="64" t="s">
        <v>473</v>
      </c>
      <c r="B230" s="65" t="s">
        <v>469</v>
      </c>
      <c r="C230" s="65" t="s">
        <v>472</v>
      </c>
      <c r="D230" s="65" t="s">
        <v>474</v>
      </c>
      <c r="E230" s="65"/>
      <c r="F230" s="66">
        <f>F231</f>
        <v>0</v>
      </c>
    </row>
    <row r="231" spans="1:6" ht="63" hidden="1">
      <c r="A231" s="168" t="s">
        <v>475</v>
      </c>
      <c r="B231" s="68" t="s">
        <v>469</v>
      </c>
      <c r="C231" s="68" t="s">
        <v>472</v>
      </c>
      <c r="D231" s="68" t="s">
        <v>476</v>
      </c>
      <c r="E231" s="68"/>
      <c r="F231" s="69">
        <f>F232</f>
        <v>0</v>
      </c>
    </row>
    <row r="232" spans="1:6" ht="78.75" hidden="1">
      <c r="A232" s="70" t="s">
        <v>477</v>
      </c>
      <c r="B232" s="55" t="s">
        <v>469</v>
      </c>
      <c r="C232" s="55" t="s">
        <v>472</v>
      </c>
      <c r="D232" s="55" t="s">
        <v>478</v>
      </c>
      <c r="E232" s="55"/>
      <c r="F232" s="56">
        <f>F233</f>
        <v>0</v>
      </c>
    </row>
    <row r="233" spans="1:6" ht="15.75" hidden="1">
      <c r="A233" s="120" t="s">
        <v>479</v>
      </c>
      <c r="B233" s="52" t="s">
        <v>469</v>
      </c>
      <c r="C233" s="52" t="s">
        <v>472</v>
      </c>
      <c r="D233" s="52" t="s">
        <v>478</v>
      </c>
      <c r="E233" s="52" t="s">
        <v>480</v>
      </c>
      <c r="F233" s="59"/>
    </row>
    <row r="234" spans="1:6" ht="18.75">
      <c r="A234" s="169"/>
      <c r="B234" s="170"/>
      <c r="C234" s="170"/>
      <c r="D234" s="170"/>
      <c r="E234" s="170"/>
      <c r="F234" s="62">
        <v>82439095.47</v>
      </c>
    </row>
    <row r="235" spans="1:6" ht="15.75">
      <c r="A235" s="171" t="s">
        <v>481</v>
      </c>
      <c r="B235" s="172"/>
      <c r="C235" s="172"/>
      <c r="D235" s="172"/>
      <c r="E235" s="172"/>
      <c r="F235" s="104">
        <v>0</v>
      </c>
    </row>
    <row r="236" spans="1:6" ht="18.75">
      <c r="A236" s="169" t="s">
        <v>482</v>
      </c>
      <c r="B236" s="170"/>
      <c r="C236" s="170"/>
      <c r="D236" s="170"/>
      <c r="E236" s="170"/>
      <c r="F236" s="173">
        <f>F234+F235</f>
        <v>82439095.47</v>
      </c>
    </row>
  </sheetData>
  <sheetProtection/>
  <mergeCells count="5">
    <mergeCell ref="E1:F1"/>
    <mergeCell ref="A2:F2"/>
    <mergeCell ref="A234:E234"/>
    <mergeCell ref="A235:E235"/>
    <mergeCell ref="A236:E2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0.2421875" style="46" customWidth="1"/>
    <col min="2" max="2" width="21.375" style="231" customWidth="1"/>
    <col min="3" max="3" width="98.125" style="233" customWidth="1"/>
    <col min="4" max="6" width="26.00390625" style="49" customWidth="1"/>
    <col min="7" max="7" width="18.375" style="93" customWidth="1"/>
    <col min="8" max="9" width="18.375" style="46" customWidth="1"/>
    <col min="10" max="10" width="15.25390625" style="46" customWidth="1"/>
    <col min="11" max="16384" width="9.125" style="46" customWidth="1"/>
  </cols>
  <sheetData>
    <row r="1" spans="3:4" ht="5.25" customHeight="1">
      <c r="C1" s="232"/>
      <c r="D1" s="232"/>
    </row>
    <row r="2" ht="5.25" customHeight="1" hidden="1"/>
    <row r="3" spans="2:6" ht="25.5" customHeight="1">
      <c r="B3" s="174"/>
      <c r="C3" s="175"/>
      <c r="D3" s="176"/>
      <c r="E3" s="176"/>
      <c r="F3" s="177" t="s">
        <v>483</v>
      </c>
    </row>
    <row r="4" spans="2:6" ht="64.5" customHeight="1">
      <c r="B4" s="174"/>
      <c r="C4" s="175"/>
      <c r="D4" s="176"/>
      <c r="E4" s="176"/>
      <c r="F4" s="178" t="s">
        <v>484</v>
      </c>
    </row>
    <row r="5" spans="1:6" ht="39.75" customHeight="1">
      <c r="A5" s="179" t="s">
        <v>485</v>
      </c>
      <c r="B5" s="180" t="s">
        <v>486</v>
      </c>
      <c r="C5" s="180"/>
      <c r="D5" s="180"/>
      <c r="E5" s="180"/>
      <c r="F5" s="180"/>
    </row>
    <row r="6" spans="1:8" ht="15.75">
      <c r="A6" s="181" t="s">
        <v>5</v>
      </c>
      <c r="B6" s="182" t="s">
        <v>487</v>
      </c>
      <c r="C6" s="183" t="s">
        <v>488</v>
      </c>
      <c r="D6" s="184" t="s">
        <v>489</v>
      </c>
      <c r="E6" s="184" t="s">
        <v>490</v>
      </c>
      <c r="F6" s="184" t="s">
        <v>491</v>
      </c>
      <c r="G6" s="234"/>
      <c r="H6" s="235"/>
    </row>
    <row r="7" spans="1:9" ht="15.75">
      <c r="A7" s="181"/>
      <c r="B7" s="185"/>
      <c r="C7" s="186" t="s">
        <v>492</v>
      </c>
      <c r="D7" s="187">
        <v>82439095.47</v>
      </c>
      <c r="E7" s="187">
        <v>65613176</v>
      </c>
      <c r="F7" s="187">
        <v>65294807</v>
      </c>
      <c r="G7" s="234"/>
      <c r="H7" s="234"/>
      <c r="I7" s="234"/>
    </row>
    <row r="8" spans="1:8" ht="15.75">
      <c r="A8" s="181"/>
      <c r="B8" s="182"/>
      <c r="C8" s="188" t="s">
        <v>481</v>
      </c>
      <c r="D8" s="189">
        <v>0</v>
      </c>
      <c r="E8" s="189">
        <v>1682400</v>
      </c>
      <c r="F8" s="189">
        <v>3436569</v>
      </c>
      <c r="G8" s="234"/>
      <c r="H8" s="235"/>
    </row>
    <row r="9" spans="1:8" ht="15.75">
      <c r="A9" s="181"/>
      <c r="B9" s="190"/>
      <c r="C9" s="186" t="s">
        <v>493</v>
      </c>
      <c r="D9" s="187">
        <v>82439095.47</v>
      </c>
      <c r="E9" s="187">
        <f>E7+E8+E54</f>
        <v>67367051.72</v>
      </c>
      <c r="F9" s="187">
        <f>F7+F8+F54</f>
        <v>68802851.72</v>
      </c>
      <c r="G9" s="234"/>
      <c r="H9" s="235"/>
    </row>
    <row r="10" spans="1:8" s="88" customFormat="1" ht="18.75">
      <c r="A10" s="191"/>
      <c r="B10" s="192" t="s">
        <v>494</v>
      </c>
      <c r="C10" s="186" t="s">
        <v>495</v>
      </c>
      <c r="D10" s="187"/>
      <c r="E10" s="187"/>
      <c r="F10" s="187"/>
      <c r="G10" s="236"/>
      <c r="H10" s="236"/>
    </row>
    <row r="11" spans="1:8" s="81" customFormat="1" ht="28.5">
      <c r="A11" s="193"/>
      <c r="B11" s="192" t="s">
        <v>203</v>
      </c>
      <c r="C11" s="186" t="s">
        <v>496</v>
      </c>
      <c r="D11" s="187">
        <f>D12+D13</f>
        <v>841063</v>
      </c>
      <c r="E11" s="187">
        <f>E13+E16</f>
        <v>841063</v>
      </c>
      <c r="F11" s="187">
        <f>F13+F16</f>
        <v>841063</v>
      </c>
      <c r="G11" s="237"/>
      <c r="H11" s="238"/>
    </row>
    <row r="12" spans="1:8" s="77" customFormat="1" ht="15.75">
      <c r="A12" s="194"/>
      <c r="B12" s="195" t="s">
        <v>497</v>
      </c>
      <c r="C12" s="196" t="s">
        <v>215</v>
      </c>
      <c r="D12" s="197"/>
      <c r="E12" s="197"/>
      <c r="F12" s="197"/>
      <c r="G12" s="239"/>
      <c r="H12" s="240"/>
    </row>
    <row r="13" spans="1:8" ht="15.75">
      <c r="A13" s="198"/>
      <c r="B13" s="199" t="s">
        <v>498</v>
      </c>
      <c r="C13" s="96" t="s">
        <v>499</v>
      </c>
      <c r="D13" s="200">
        <f aca="true" t="shared" si="0" ref="D13:F14">D14</f>
        <v>841063</v>
      </c>
      <c r="E13" s="200">
        <f t="shared" si="0"/>
        <v>645978</v>
      </c>
      <c r="F13" s="200">
        <f t="shared" si="0"/>
        <v>645978</v>
      </c>
      <c r="G13" s="234"/>
      <c r="H13" s="235"/>
    </row>
    <row r="14" spans="1:8" ht="15.75">
      <c r="A14" s="198"/>
      <c r="B14" s="192" t="s">
        <v>500</v>
      </c>
      <c r="C14" s="201" t="s">
        <v>501</v>
      </c>
      <c r="D14" s="202">
        <v>841063</v>
      </c>
      <c r="E14" s="202">
        <f t="shared" si="0"/>
        <v>645978</v>
      </c>
      <c r="F14" s="202">
        <f t="shared" si="0"/>
        <v>645978</v>
      </c>
      <c r="G14" s="234"/>
      <c r="H14" s="235"/>
    </row>
    <row r="15" spans="1:8" ht="15.75">
      <c r="A15" s="198"/>
      <c r="B15" s="199" t="s">
        <v>502</v>
      </c>
      <c r="C15" s="96" t="s">
        <v>209</v>
      </c>
      <c r="D15" s="200">
        <v>645978</v>
      </c>
      <c r="E15" s="200">
        <v>645978</v>
      </c>
      <c r="F15" s="200">
        <v>645978</v>
      </c>
      <c r="G15" s="234"/>
      <c r="H15" s="235"/>
    </row>
    <row r="16" spans="1:8" ht="30">
      <c r="A16" s="198"/>
      <c r="B16" s="199" t="s">
        <v>503</v>
      </c>
      <c r="C16" s="96" t="s">
        <v>504</v>
      </c>
      <c r="D16" s="200">
        <v>195085</v>
      </c>
      <c r="E16" s="200">
        <v>195085</v>
      </c>
      <c r="F16" s="200">
        <v>195085</v>
      </c>
      <c r="G16" s="234"/>
      <c r="H16" s="235"/>
    </row>
    <row r="17" spans="1:8" s="81" customFormat="1" ht="28.5">
      <c r="A17" s="193"/>
      <c r="B17" s="192" t="s">
        <v>214</v>
      </c>
      <c r="C17" s="186" t="s">
        <v>505</v>
      </c>
      <c r="D17" s="187">
        <f aca="true" t="shared" si="1" ref="D17:F18">D18</f>
        <v>356951</v>
      </c>
      <c r="E17" s="187">
        <f t="shared" si="1"/>
        <v>400000</v>
      </c>
      <c r="F17" s="187">
        <f t="shared" si="1"/>
        <v>315000</v>
      </c>
      <c r="G17" s="237"/>
      <c r="H17" s="238"/>
    </row>
    <row r="18" spans="1:8" s="77" customFormat="1" ht="15.75">
      <c r="A18" s="194"/>
      <c r="B18" s="195" t="s">
        <v>506</v>
      </c>
      <c r="C18" s="196" t="s">
        <v>215</v>
      </c>
      <c r="D18" s="197">
        <f>D19</f>
        <v>356951</v>
      </c>
      <c r="E18" s="197">
        <f t="shared" si="1"/>
        <v>400000</v>
      </c>
      <c r="F18" s="197">
        <f t="shared" si="1"/>
        <v>315000</v>
      </c>
      <c r="G18" s="239"/>
      <c r="H18" s="240"/>
    </row>
    <row r="19" spans="1:8" s="81" customFormat="1" ht="15.75">
      <c r="A19" s="193"/>
      <c r="B19" s="192" t="s">
        <v>507</v>
      </c>
      <c r="C19" s="186" t="s">
        <v>508</v>
      </c>
      <c r="D19" s="187">
        <f>D20</f>
        <v>356951</v>
      </c>
      <c r="E19" s="187">
        <f>E20</f>
        <v>400000</v>
      </c>
      <c r="F19" s="187">
        <f>F20</f>
        <v>315000</v>
      </c>
      <c r="G19" s="237"/>
      <c r="H19" s="238"/>
    </row>
    <row r="20" spans="1:8" ht="26.25" customHeight="1">
      <c r="A20" s="198"/>
      <c r="B20" s="203" t="s">
        <v>509</v>
      </c>
      <c r="C20" s="204" t="s">
        <v>510</v>
      </c>
      <c r="D20" s="205">
        <f>D21+D22</f>
        <v>356951</v>
      </c>
      <c r="E20" s="205">
        <f>E21</f>
        <v>400000</v>
      </c>
      <c r="F20" s="205">
        <f>F21</f>
        <v>315000</v>
      </c>
      <c r="G20" s="234"/>
      <c r="H20" s="235"/>
    </row>
    <row r="21" spans="1:8" ht="25.5" customHeight="1">
      <c r="A21" s="198"/>
      <c r="B21" s="199" t="s">
        <v>511</v>
      </c>
      <c r="C21" s="96" t="s">
        <v>172</v>
      </c>
      <c r="D21" s="200">
        <v>91996</v>
      </c>
      <c r="E21" s="189">
        <v>400000</v>
      </c>
      <c r="F21" s="189">
        <v>315000</v>
      </c>
      <c r="G21" s="234"/>
      <c r="H21" s="235"/>
    </row>
    <row r="22" spans="1:8" ht="27" customHeight="1">
      <c r="A22" s="198"/>
      <c r="B22" s="199"/>
      <c r="C22" s="96" t="s">
        <v>512</v>
      </c>
      <c r="D22" s="200">
        <v>264955</v>
      </c>
      <c r="E22" s="189"/>
      <c r="F22" s="189"/>
      <c r="G22" s="234"/>
      <c r="H22" s="235"/>
    </row>
    <row r="23" spans="1:8" s="81" customFormat="1" ht="36" customHeight="1">
      <c r="A23" s="193"/>
      <c r="B23" s="192" t="s">
        <v>168</v>
      </c>
      <c r="C23" s="186" t="s">
        <v>513</v>
      </c>
      <c r="D23" s="187">
        <f>D24+D26+D27+D28+D29+D30</f>
        <v>11175500</v>
      </c>
      <c r="E23" s="187">
        <f>E24+E26+E27+E28+E29+E30</f>
        <v>11175500</v>
      </c>
      <c r="F23" s="187">
        <f>F24+F26+F27+F28+F29+F30</f>
        <v>11175500</v>
      </c>
      <c r="G23" s="237"/>
      <c r="H23" s="238"/>
    </row>
    <row r="24" spans="1:8" s="77" customFormat="1" ht="30">
      <c r="A24" s="194"/>
      <c r="B24" s="192" t="s">
        <v>514</v>
      </c>
      <c r="C24" s="206" t="s">
        <v>515</v>
      </c>
      <c r="D24" s="197">
        <f>D25</f>
        <v>5964534</v>
      </c>
      <c r="E24" s="197">
        <f>E25</f>
        <v>5964534</v>
      </c>
      <c r="F24" s="197">
        <f>F25</f>
        <v>5964534</v>
      </c>
      <c r="G24" s="239"/>
      <c r="H24" s="240"/>
    </row>
    <row r="25" spans="1:8" s="81" customFormat="1" ht="15.75">
      <c r="A25" s="193"/>
      <c r="B25" s="199" t="s">
        <v>516</v>
      </c>
      <c r="C25" s="96" t="s">
        <v>209</v>
      </c>
      <c r="D25" s="187">
        <v>5964534</v>
      </c>
      <c r="E25" s="187">
        <v>5964534</v>
      </c>
      <c r="F25" s="187">
        <v>5964534</v>
      </c>
      <c r="G25" s="237"/>
      <c r="H25" s="238"/>
    </row>
    <row r="26" spans="1:8" s="81" customFormat="1" ht="30">
      <c r="A26" s="193"/>
      <c r="B26" s="203" t="s">
        <v>517</v>
      </c>
      <c r="C26" s="96" t="s">
        <v>231</v>
      </c>
      <c r="D26" s="187">
        <v>2000</v>
      </c>
      <c r="E26" s="187">
        <v>2000</v>
      </c>
      <c r="F26" s="187">
        <v>2000</v>
      </c>
      <c r="G26" s="237"/>
      <c r="H26" s="238"/>
    </row>
    <row r="27" spans="1:8" s="57" customFormat="1" ht="30">
      <c r="A27" s="207"/>
      <c r="B27" s="203" t="s">
        <v>518</v>
      </c>
      <c r="C27" s="96" t="s">
        <v>504</v>
      </c>
      <c r="D27" s="208">
        <v>1801289</v>
      </c>
      <c r="E27" s="208">
        <v>1801289</v>
      </c>
      <c r="F27" s="208">
        <v>1801289</v>
      </c>
      <c r="G27" s="241"/>
      <c r="H27" s="242"/>
    </row>
    <row r="28" spans="1:8" ht="15.75">
      <c r="A28" s="198"/>
      <c r="B28" s="199" t="s">
        <v>519</v>
      </c>
      <c r="C28" s="96" t="s">
        <v>172</v>
      </c>
      <c r="D28" s="200">
        <v>3382677</v>
      </c>
      <c r="E28" s="189">
        <v>3282677</v>
      </c>
      <c r="F28" s="189">
        <v>3282677</v>
      </c>
      <c r="G28" s="234"/>
      <c r="H28" s="235"/>
    </row>
    <row r="29" spans="1:8" ht="67.5" customHeight="1">
      <c r="A29" s="198"/>
      <c r="B29" s="199" t="s">
        <v>520</v>
      </c>
      <c r="C29" s="209" t="s">
        <v>521</v>
      </c>
      <c r="D29" s="200">
        <v>20000</v>
      </c>
      <c r="E29" s="189">
        <v>100000</v>
      </c>
      <c r="F29" s="189">
        <v>100000</v>
      </c>
      <c r="G29" s="234"/>
      <c r="H29" s="235"/>
    </row>
    <row r="30" spans="1:8" ht="32.25" customHeight="1">
      <c r="A30" s="198"/>
      <c r="B30" s="199" t="s">
        <v>522</v>
      </c>
      <c r="C30" s="209" t="s">
        <v>523</v>
      </c>
      <c r="D30" s="200">
        <v>5000</v>
      </c>
      <c r="E30" s="189">
        <v>25000</v>
      </c>
      <c r="F30" s="189">
        <v>25000</v>
      </c>
      <c r="G30" s="234"/>
      <c r="H30" s="235"/>
    </row>
    <row r="31" spans="1:8" s="57" customFormat="1" ht="15.75">
      <c r="A31" s="207"/>
      <c r="B31" s="203" t="s">
        <v>524</v>
      </c>
      <c r="C31" s="210" t="s">
        <v>525</v>
      </c>
      <c r="D31" s="208">
        <v>295800</v>
      </c>
      <c r="E31" s="208">
        <f>E32</f>
        <v>0</v>
      </c>
      <c r="F31" s="208">
        <f>F32</f>
        <v>0</v>
      </c>
      <c r="G31" s="241"/>
      <c r="H31" s="242"/>
    </row>
    <row r="32" spans="1:6" ht="15.75">
      <c r="A32" s="198"/>
      <c r="B32" s="203" t="s">
        <v>524</v>
      </c>
      <c r="C32" s="96"/>
      <c r="D32" s="189"/>
      <c r="E32" s="189"/>
      <c r="F32" s="189"/>
    </row>
    <row r="33" spans="1:7" s="81" customFormat="1" ht="15.75">
      <c r="A33" s="193"/>
      <c r="B33" s="192" t="s">
        <v>238</v>
      </c>
      <c r="C33" s="186" t="s">
        <v>237</v>
      </c>
      <c r="D33" s="187">
        <f>D34</f>
        <v>424456</v>
      </c>
      <c r="E33" s="187">
        <f aca="true" t="shared" si="2" ref="E33:F36">E34</f>
        <v>0</v>
      </c>
      <c r="F33" s="187">
        <f t="shared" si="2"/>
        <v>0</v>
      </c>
      <c r="G33" s="243"/>
    </row>
    <row r="34" spans="1:8" s="77" customFormat="1" ht="15.75">
      <c r="A34" s="194"/>
      <c r="B34" s="195" t="s">
        <v>526</v>
      </c>
      <c r="C34" s="196" t="s">
        <v>527</v>
      </c>
      <c r="D34" s="197">
        <f>D35</f>
        <v>424456</v>
      </c>
      <c r="E34" s="197">
        <f t="shared" si="2"/>
        <v>0</v>
      </c>
      <c r="F34" s="197">
        <f t="shared" si="2"/>
        <v>0</v>
      </c>
      <c r="G34" s="239"/>
      <c r="H34" s="240"/>
    </row>
    <row r="35" spans="1:7" s="81" customFormat="1" ht="15.75">
      <c r="A35" s="193"/>
      <c r="B35" s="192" t="s">
        <v>528</v>
      </c>
      <c r="C35" s="186" t="s">
        <v>255</v>
      </c>
      <c r="D35" s="187">
        <f>D36</f>
        <v>424456</v>
      </c>
      <c r="E35" s="187">
        <f t="shared" si="2"/>
        <v>0</v>
      </c>
      <c r="F35" s="187">
        <f t="shared" si="2"/>
        <v>0</v>
      </c>
      <c r="G35" s="243"/>
    </row>
    <row r="36" spans="1:7" s="57" customFormat="1" ht="15.75">
      <c r="A36" s="207"/>
      <c r="B36" s="203" t="s">
        <v>529</v>
      </c>
      <c r="C36" s="206" t="s">
        <v>243</v>
      </c>
      <c r="D36" s="208">
        <f>D37</f>
        <v>424456</v>
      </c>
      <c r="E36" s="208">
        <f t="shared" si="2"/>
        <v>0</v>
      </c>
      <c r="F36" s="208">
        <f t="shared" si="2"/>
        <v>0</v>
      </c>
      <c r="G36" s="244"/>
    </row>
    <row r="37" spans="1:6" ht="15.75">
      <c r="A37" s="198"/>
      <c r="B37" s="199" t="s">
        <v>530</v>
      </c>
      <c r="C37" s="96" t="s">
        <v>172</v>
      </c>
      <c r="D37" s="189">
        <v>424456</v>
      </c>
      <c r="E37" s="189">
        <v>0</v>
      </c>
      <c r="F37" s="189">
        <v>0</v>
      </c>
    </row>
    <row r="38" spans="1:7" s="81" customFormat="1" ht="15.75">
      <c r="A38" s="193"/>
      <c r="B38" s="192" t="s">
        <v>280</v>
      </c>
      <c r="C38" s="186" t="s">
        <v>279</v>
      </c>
      <c r="D38" s="187">
        <f aca="true" t="shared" si="3" ref="D38:F41">D39</f>
        <v>500000</v>
      </c>
      <c r="E38" s="187">
        <f t="shared" si="3"/>
        <v>500000</v>
      </c>
      <c r="F38" s="187">
        <f t="shared" si="3"/>
        <v>500000</v>
      </c>
      <c r="G38" s="243"/>
    </row>
    <row r="39" spans="1:7" s="77" customFormat="1" ht="15.75">
      <c r="A39" s="194"/>
      <c r="B39" s="195" t="s">
        <v>531</v>
      </c>
      <c r="C39" s="196" t="s">
        <v>281</v>
      </c>
      <c r="D39" s="197">
        <f t="shared" si="3"/>
        <v>500000</v>
      </c>
      <c r="E39" s="197">
        <f t="shared" si="3"/>
        <v>500000</v>
      </c>
      <c r="F39" s="197">
        <f t="shared" si="3"/>
        <v>500000</v>
      </c>
      <c r="G39" s="245"/>
    </row>
    <row r="40" spans="1:7" s="81" customFormat="1" ht="15.75">
      <c r="A40" s="193"/>
      <c r="B40" s="192" t="s">
        <v>532</v>
      </c>
      <c r="C40" s="186" t="s">
        <v>283</v>
      </c>
      <c r="D40" s="187">
        <f t="shared" si="3"/>
        <v>500000</v>
      </c>
      <c r="E40" s="187">
        <f t="shared" si="3"/>
        <v>500000</v>
      </c>
      <c r="F40" s="187">
        <f t="shared" si="3"/>
        <v>500000</v>
      </c>
      <c r="G40" s="243"/>
    </row>
    <row r="41" spans="1:7" s="57" customFormat="1" ht="15.75">
      <c r="A41" s="207"/>
      <c r="B41" s="203" t="s">
        <v>533</v>
      </c>
      <c r="C41" s="206" t="s">
        <v>285</v>
      </c>
      <c r="D41" s="208">
        <f t="shared" si="3"/>
        <v>500000</v>
      </c>
      <c r="E41" s="208">
        <f t="shared" si="3"/>
        <v>500000</v>
      </c>
      <c r="F41" s="208">
        <f t="shared" si="3"/>
        <v>500000</v>
      </c>
      <c r="G41" s="244"/>
    </row>
    <row r="42" spans="1:6" ht="15.75">
      <c r="A42" s="198"/>
      <c r="B42" s="199" t="s">
        <v>534</v>
      </c>
      <c r="C42" s="188" t="s">
        <v>279</v>
      </c>
      <c r="D42" s="189">
        <v>500000</v>
      </c>
      <c r="E42" s="189">
        <v>500000</v>
      </c>
      <c r="F42" s="189">
        <v>500000</v>
      </c>
    </row>
    <row r="43" spans="1:7" s="81" customFormat="1" ht="15.75">
      <c r="A43" s="211"/>
      <c r="B43" s="192" t="s">
        <v>177</v>
      </c>
      <c r="C43" s="186" t="s">
        <v>176</v>
      </c>
      <c r="D43" s="187"/>
      <c r="E43" s="187"/>
      <c r="F43" s="187"/>
      <c r="G43" s="243"/>
    </row>
    <row r="44" spans="1:7" s="240" customFormat="1" ht="15.75">
      <c r="A44" s="212"/>
      <c r="B44" s="195" t="s">
        <v>535</v>
      </c>
      <c r="C44" s="196" t="s">
        <v>281</v>
      </c>
      <c r="D44" s="197">
        <f aca="true" t="shared" si="4" ref="D44:F45">D45</f>
        <v>2390000</v>
      </c>
      <c r="E44" s="197">
        <f t="shared" si="4"/>
        <v>2390000</v>
      </c>
      <c r="F44" s="197">
        <f t="shared" si="4"/>
        <v>2390000</v>
      </c>
      <c r="G44" s="239"/>
    </row>
    <row r="45" spans="1:7" s="238" customFormat="1" ht="15.75">
      <c r="A45" s="213"/>
      <c r="B45" s="192" t="s">
        <v>536</v>
      </c>
      <c r="C45" s="186" t="s">
        <v>283</v>
      </c>
      <c r="D45" s="187">
        <f t="shared" si="4"/>
        <v>2390000</v>
      </c>
      <c r="E45" s="187">
        <f t="shared" si="4"/>
        <v>2390000</v>
      </c>
      <c r="F45" s="187">
        <f t="shared" si="4"/>
        <v>2390000</v>
      </c>
      <c r="G45" s="237"/>
    </row>
    <row r="46" spans="1:7" s="242" customFormat="1" ht="30">
      <c r="A46" s="214"/>
      <c r="B46" s="203" t="s">
        <v>537</v>
      </c>
      <c r="C46" s="210" t="s">
        <v>538</v>
      </c>
      <c r="D46" s="208">
        <f>D47+D48+D49</f>
        <v>2390000</v>
      </c>
      <c r="E46" s="208">
        <f>E47+E48+E49</f>
        <v>2390000</v>
      </c>
      <c r="F46" s="208">
        <f>F47+F48+F49</f>
        <v>2390000</v>
      </c>
      <c r="G46" s="241"/>
    </row>
    <row r="47" spans="1:7" s="235" customFormat="1" ht="15.75">
      <c r="A47" s="215"/>
      <c r="B47" s="203" t="s">
        <v>539</v>
      </c>
      <c r="C47" s="96" t="s">
        <v>540</v>
      </c>
      <c r="D47" s="200">
        <v>1820927</v>
      </c>
      <c r="E47" s="189">
        <v>1820927</v>
      </c>
      <c r="F47" s="189">
        <v>1820927</v>
      </c>
      <c r="G47" s="234"/>
    </row>
    <row r="48" spans="1:7" s="235" customFormat="1" ht="30">
      <c r="A48" s="215"/>
      <c r="B48" s="203" t="s">
        <v>541</v>
      </c>
      <c r="C48" s="96" t="s">
        <v>504</v>
      </c>
      <c r="D48" s="200">
        <v>549920</v>
      </c>
      <c r="E48" s="189">
        <v>549920</v>
      </c>
      <c r="F48" s="189">
        <v>549920</v>
      </c>
      <c r="G48" s="234"/>
    </row>
    <row r="49" spans="1:7" s="240" customFormat="1" ht="15.75">
      <c r="A49" s="212"/>
      <c r="B49" s="203" t="s">
        <v>542</v>
      </c>
      <c r="C49" s="96" t="s">
        <v>172</v>
      </c>
      <c r="D49" s="197">
        <v>19153</v>
      </c>
      <c r="E49" s="197">
        <v>19153</v>
      </c>
      <c r="F49" s="197">
        <v>19153</v>
      </c>
      <c r="G49" s="239"/>
    </row>
    <row r="50" spans="1:7" s="238" customFormat="1" ht="28.5">
      <c r="A50" s="213"/>
      <c r="B50" s="192" t="s">
        <v>543</v>
      </c>
      <c r="C50" s="186" t="s">
        <v>544</v>
      </c>
      <c r="D50" s="187">
        <f>D51</f>
        <v>25000</v>
      </c>
      <c r="E50" s="187">
        <f>E51</f>
        <v>30000</v>
      </c>
      <c r="F50" s="187">
        <f>F51</f>
        <v>35000</v>
      </c>
      <c r="G50" s="237"/>
    </row>
    <row r="51" spans="1:7" s="242" customFormat="1" ht="15.75">
      <c r="A51" s="214"/>
      <c r="B51" s="203" t="s">
        <v>545</v>
      </c>
      <c r="C51" s="210" t="s">
        <v>182</v>
      </c>
      <c r="D51" s="208">
        <f>SUM(D52:D52)</f>
        <v>25000</v>
      </c>
      <c r="E51" s="208">
        <f>SUM(E52:E52)</f>
        <v>30000</v>
      </c>
      <c r="F51" s="208">
        <f>SUM(F52:F52)</f>
        <v>35000</v>
      </c>
      <c r="G51" s="241"/>
    </row>
    <row r="52" spans="1:7" s="235" customFormat="1" ht="15.75">
      <c r="A52" s="215"/>
      <c r="B52" s="199" t="s">
        <v>546</v>
      </c>
      <c r="C52" s="96" t="s">
        <v>172</v>
      </c>
      <c r="D52" s="189">
        <v>25000</v>
      </c>
      <c r="E52" s="189">
        <v>30000</v>
      </c>
      <c r="F52" s="189">
        <v>35000</v>
      </c>
      <c r="G52" s="234"/>
    </row>
    <row r="53" spans="1:8" s="77" customFormat="1" ht="15.75">
      <c r="A53" s="216"/>
      <c r="B53" s="195" t="s">
        <v>547</v>
      </c>
      <c r="C53" s="196" t="s">
        <v>239</v>
      </c>
      <c r="D53" s="197"/>
      <c r="E53" s="197"/>
      <c r="F53" s="197"/>
      <c r="G53" s="239"/>
      <c r="H53" s="240"/>
    </row>
    <row r="54" spans="1:7" s="81" customFormat="1" ht="15.75">
      <c r="A54" s="193"/>
      <c r="B54" s="192" t="s">
        <v>548</v>
      </c>
      <c r="C54" s="186" t="s">
        <v>549</v>
      </c>
      <c r="D54" s="187">
        <f aca="true" t="shared" si="5" ref="D54:F55">D55</f>
        <v>71475.72</v>
      </c>
      <c r="E54" s="187">
        <f t="shared" si="5"/>
        <v>71475.72</v>
      </c>
      <c r="F54" s="187">
        <f t="shared" si="5"/>
        <v>71475.72</v>
      </c>
      <c r="G54" s="243"/>
    </row>
    <row r="55" spans="1:7" s="57" customFormat="1" ht="48" customHeight="1">
      <c r="A55" s="207"/>
      <c r="B55" s="203" t="s">
        <v>550</v>
      </c>
      <c r="C55" s="206" t="s">
        <v>551</v>
      </c>
      <c r="D55" s="208">
        <f t="shared" si="5"/>
        <v>71475.72</v>
      </c>
      <c r="E55" s="208">
        <f t="shared" si="5"/>
        <v>71475.72</v>
      </c>
      <c r="F55" s="208">
        <f t="shared" si="5"/>
        <v>71475.72</v>
      </c>
      <c r="G55" s="244"/>
    </row>
    <row r="56" spans="1:6" ht="15.75">
      <c r="A56" s="198"/>
      <c r="B56" s="199" t="s">
        <v>552</v>
      </c>
      <c r="C56" s="96" t="s">
        <v>172</v>
      </c>
      <c r="D56" s="189">
        <v>71475.72</v>
      </c>
      <c r="E56" s="189">
        <v>71475.72</v>
      </c>
      <c r="F56" s="189">
        <v>71475.72</v>
      </c>
    </row>
    <row r="57" spans="1:7" s="88" customFormat="1" ht="18.75">
      <c r="A57" s="217"/>
      <c r="B57" s="192" t="s">
        <v>274</v>
      </c>
      <c r="C57" s="218" t="s">
        <v>553</v>
      </c>
      <c r="D57" s="187">
        <f aca="true" t="shared" si="6" ref="D57:F59">D58</f>
        <v>878972</v>
      </c>
      <c r="E57" s="187">
        <f t="shared" si="6"/>
        <v>400000</v>
      </c>
      <c r="F57" s="187">
        <f t="shared" si="6"/>
        <v>400000</v>
      </c>
      <c r="G57" s="246"/>
    </row>
    <row r="58" spans="1:7" s="81" customFormat="1" ht="15.75">
      <c r="A58" s="193"/>
      <c r="B58" s="192" t="s">
        <v>554</v>
      </c>
      <c r="C58" s="218" t="s">
        <v>555</v>
      </c>
      <c r="D58" s="187">
        <f t="shared" si="6"/>
        <v>878972</v>
      </c>
      <c r="E58" s="187">
        <f t="shared" si="6"/>
        <v>400000</v>
      </c>
      <c r="F58" s="187">
        <f t="shared" si="6"/>
        <v>400000</v>
      </c>
      <c r="G58" s="243"/>
    </row>
    <row r="59" spans="1:8" s="77" customFormat="1" ht="28.5">
      <c r="A59" s="216"/>
      <c r="B59" s="195" t="s">
        <v>556</v>
      </c>
      <c r="C59" s="219" t="s">
        <v>275</v>
      </c>
      <c r="D59" s="197">
        <f t="shared" si="6"/>
        <v>878972</v>
      </c>
      <c r="E59" s="197">
        <f t="shared" si="6"/>
        <v>400000</v>
      </c>
      <c r="F59" s="197">
        <f t="shared" si="6"/>
        <v>400000</v>
      </c>
      <c r="G59" s="239"/>
      <c r="H59" s="240"/>
    </row>
    <row r="60" spans="1:7" s="81" customFormat="1" ht="15.75">
      <c r="A60" s="193"/>
      <c r="B60" s="203" t="s">
        <v>557</v>
      </c>
      <c r="C60" s="186" t="s">
        <v>558</v>
      </c>
      <c r="D60" s="200">
        <v>878972</v>
      </c>
      <c r="E60" s="189">
        <v>400000</v>
      </c>
      <c r="F60" s="189">
        <v>400000</v>
      </c>
      <c r="G60" s="243"/>
    </row>
    <row r="61" spans="1:7" s="77" customFormat="1" ht="15.75">
      <c r="A61" s="194"/>
      <c r="B61" s="199" t="s">
        <v>559</v>
      </c>
      <c r="C61" s="96" t="s">
        <v>172</v>
      </c>
      <c r="D61" s="200">
        <v>878972</v>
      </c>
      <c r="E61" s="189">
        <v>400000</v>
      </c>
      <c r="F61" s="189">
        <v>400000</v>
      </c>
      <c r="G61" s="245"/>
    </row>
    <row r="62" spans="1:7" s="88" customFormat="1" ht="18.75">
      <c r="A62" s="217"/>
      <c r="B62" s="192" t="s">
        <v>560</v>
      </c>
      <c r="C62" s="186" t="s">
        <v>321</v>
      </c>
      <c r="D62" s="187"/>
      <c r="E62" s="187"/>
      <c r="F62" s="187"/>
      <c r="G62" s="246"/>
    </row>
    <row r="63" spans="1:7" s="88" customFormat="1" ht="18.75">
      <c r="A63" s="217"/>
      <c r="B63" s="192" t="s">
        <v>324</v>
      </c>
      <c r="C63" s="220" t="s">
        <v>323</v>
      </c>
      <c r="D63" s="187">
        <v>19994600</v>
      </c>
      <c r="E63" s="187">
        <v>8900700</v>
      </c>
      <c r="F63" s="187">
        <v>8900700</v>
      </c>
      <c r="G63" s="246"/>
    </row>
    <row r="64" spans="1:7" s="88" customFormat="1" ht="30">
      <c r="A64" s="217"/>
      <c r="B64" s="192" t="s">
        <v>561</v>
      </c>
      <c r="C64" s="125" t="s">
        <v>325</v>
      </c>
      <c r="D64" s="187"/>
      <c r="E64" s="187"/>
      <c r="F64" s="187"/>
      <c r="G64" s="246"/>
    </row>
    <row r="65" spans="1:7" s="88" customFormat="1" ht="42.75">
      <c r="A65" s="217"/>
      <c r="B65" s="192" t="s">
        <v>562</v>
      </c>
      <c r="C65" s="126" t="s">
        <v>327</v>
      </c>
      <c r="D65" s="187">
        <v>19994600</v>
      </c>
      <c r="E65" s="187">
        <v>8900700</v>
      </c>
      <c r="F65" s="187">
        <v>8900700</v>
      </c>
      <c r="G65" s="246"/>
    </row>
    <row r="66" spans="1:7" s="88" customFormat="1" ht="30">
      <c r="A66" s="217"/>
      <c r="B66" s="192" t="s">
        <v>563</v>
      </c>
      <c r="C66" s="221" t="s">
        <v>329</v>
      </c>
      <c r="D66" s="187"/>
      <c r="E66" s="187"/>
      <c r="F66" s="187"/>
      <c r="G66" s="246"/>
    </row>
    <row r="67" spans="1:7" s="88" customFormat="1" ht="18.75">
      <c r="A67" s="217"/>
      <c r="B67" s="192" t="s">
        <v>564</v>
      </c>
      <c r="C67" s="96" t="s">
        <v>172</v>
      </c>
      <c r="D67" s="187">
        <v>19994600</v>
      </c>
      <c r="E67" s="187">
        <v>8900700</v>
      </c>
      <c r="F67" s="187">
        <v>8900700</v>
      </c>
      <c r="G67" s="246"/>
    </row>
    <row r="68" spans="1:7" s="81" customFormat="1" ht="15.75">
      <c r="A68" s="193"/>
      <c r="B68" s="192"/>
      <c r="C68" s="186" t="s">
        <v>184</v>
      </c>
      <c r="D68" s="187"/>
      <c r="E68" s="187"/>
      <c r="F68" s="187"/>
      <c r="G68" s="243"/>
    </row>
    <row r="69" spans="1:7" s="57" customFormat="1" ht="15.75">
      <c r="A69" s="207"/>
      <c r="B69" s="203" t="s">
        <v>565</v>
      </c>
      <c r="C69" s="196" t="s">
        <v>527</v>
      </c>
      <c r="D69" s="187">
        <f>D70</f>
        <v>381541.4</v>
      </c>
      <c r="E69" s="187">
        <f>E70</f>
        <v>556137</v>
      </c>
      <c r="F69" s="187">
        <f>F70</f>
        <v>729324</v>
      </c>
      <c r="G69" s="244"/>
    </row>
    <row r="70" spans="1:6" ht="15.75">
      <c r="A70" s="198"/>
      <c r="B70" s="199" t="s">
        <v>566</v>
      </c>
      <c r="C70" s="186" t="s">
        <v>255</v>
      </c>
      <c r="D70" s="189">
        <v>381541.4</v>
      </c>
      <c r="E70" s="189">
        <v>556137</v>
      </c>
      <c r="F70" s="189">
        <v>729324</v>
      </c>
    </row>
    <row r="71" spans="1:7" s="81" customFormat="1" ht="15.75">
      <c r="A71" s="193"/>
      <c r="B71" s="199" t="s">
        <v>567</v>
      </c>
      <c r="C71" s="206" t="s">
        <v>568</v>
      </c>
      <c r="D71" s="189">
        <v>381541.4</v>
      </c>
      <c r="E71" s="189">
        <v>556137</v>
      </c>
      <c r="F71" s="189">
        <v>729324</v>
      </c>
      <c r="G71" s="243"/>
    </row>
    <row r="72" spans="1:7" s="77" customFormat="1" ht="15.75">
      <c r="A72" s="194"/>
      <c r="B72" s="199" t="s">
        <v>567</v>
      </c>
      <c r="C72" s="96" t="s">
        <v>172</v>
      </c>
      <c r="D72" s="189">
        <v>381541.4</v>
      </c>
      <c r="E72" s="189">
        <v>556137</v>
      </c>
      <c r="F72" s="189">
        <v>729324</v>
      </c>
      <c r="G72" s="245"/>
    </row>
    <row r="73" spans="1:7" s="81" customFormat="1" ht="15.75">
      <c r="A73" s="193"/>
      <c r="B73" s="192" t="s">
        <v>356</v>
      </c>
      <c r="C73" s="222" t="s">
        <v>355</v>
      </c>
      <c r="D73" s="187"/>
      <c r="E73" s="187"/>
      <c r="F73" s="187"/>
      <c r="G73" s="243"/>
    </row>
    <row r="74" spans="1:7" s="57" customFormat="1" ht="15.75">
      <c r="A74" s="207"/>
      <c r="B74" s="192"/>
      <c r="C74" s="186" t="s">
        <v>569</v>
      </c>
      <c r="D74" s="208"/>
      <c r="E74" s="208"/>
      <c r="F74" s="208"/>
      <c r="G74" s="244"/>
    </row>
    <row r="75" spans="1:6" ht="15.75">
      <c r="A75" s="198"/>
      <c r="B75" s="199"/>
      <c r="C75" s="223" t="s">
        <v>355</v>
      </c>
      <c r="D75" s="187">
        <f>D77+D81</f>
        <v>18969112</v>
      </c>
      <c r="E75" s="187">
        <f>E77+E81</f>
        <v>14600000</v>
      </c>
      <c r="F75" s="187">
        <f>F77+F81</f>
        <v>14186646</v>
      </c>
    </row>
    <row r="76" spans="1:7" s="77" customFormat="1" ht="15.75">
      <c r="A76" s="194"/>
      <c r="B76" s="195" t="s">
        <v>570</v>
      </c>
      <c r="C76" s="224" t="s">
        <v>357</v>
      </c>
      <c r="D76" s="197"/>
      <c r="E76" s="197"/>
      <c r="F76" s="197"/>
      <c r="G76" s="245"/>
    </row>
    <row r="77" spans="1:7" s="81" customFormat="1" ht="30">
      <c r="A77" s="193"/>
      <c r="B77" s="192" t="s">
        <v>571</v>
      </c>
      <c r="C77" s="225" t="s">
        <v>325</v>
      </c>
      <c r="D77" s="189">
        <v>10569112</v>
      </c>
      <c r="E77" s="189">
        <v>12600000</v>
      </c>
      <c r="F77" s="189">
        <v>12186646</v>
      </c>
      <c r="G77" s="243"/>
    </row>
    <row r="78" spans="1:7" s="57" customFormat="1" ht="30">
      <c r="A78" s="207"/>
      <c r="B78" s="203" t="s">
        <v>572</v>
      </c>
      <c r="C78" s="226" t="s">
        <v>359</v>
      </c>
      <c r="D78" s="189">
        <v>10569112</v>
      </c>
      <c r="E78" s="189">
        <v>12600000</v>
      </c>
      <c r="F78" s="189">
        <v>12186646</v>
      </c>
      <c r="G78" s="244"/>
    </row>
    <row r="79" spans="1:6" ht="15.75">
      <c r="A79" s="198"/>
      <c r="B79" s="203" t="s">
        <v>573</v>
      </c>
      <c r="C79" s="226" t="s">
        <v>172</v>
      </c>
      <c r="D79" s="189">
        <v>10569112</v>
      </c>
      <c r="E79" s="189">
        <v>12600000</v>
      </c>
      <c r="F79" s="189">
        <v>12186646</v>
      </c>
    </row>
    <row r="80" spans="1:6" ht="15.75">
      <c r="A80" s="227"/>
      <c r="B80" s="199" t="s">
        <v>371</v>
      </c>
      <c r="C80" s="224" t="s">
        <v>370</v>
      </c>
      <c r="D80" s="189"/>
      <c r="E80" s="189"/>
      <c r="F80" s="189"/>
    </row>
    <row r="81" spans="1:7" s="57" customFormat="1" ht="30">
      <c r="A81" s="207"/>
      <c r="B81" s="203" t="s">
        <v>574</v>
      </c>
      <c r="C81" s="226" t="s">
        <v>372</v>
      </c>
      <c r="D81" s="208">
        <v>8400000</v>
      </c>
      <c r="E81" s="208">
        <f>E82</f>
        <v>2000000</v>
      </c>
      <c r="F81" s="208">
        <f>F82</f>
        <v>2000000</v>
      </c>
      <c r="G81" s="244"/>
    </row>
    <row r="82" spans="1:7" s="247" customFormat="1" ht="15.75">
      <c r="A82" s="228"/>
      <c r="B82" s="203" t="s">
        <v>575</v>
      </c>
      <c r="C82" s="229" t="s">
        <v>576</v>
      </c>
      <c r="D82" s="208">
        <v>8400000</v>
      </c>
      <c r="E82" s="187">
        <v>2000000</v>
      </c>
      <c r="F82" s="187">
        <v>2000000</v>
      </c>
      <c r="G82" s="243"/>
    </row>
    <row r="83" spans="1:7" s="57" customFormat="1" ht="15.75">
      <c r="A83" s="207"/>
      <c r="B83" s="203" t="s">
        <v>577</v>
      </c>
      <c r="C83" s="186" t="s">
        <v>578</v>
      </c>
      <c r="D83" s="208"/>
      <c r="E83" s="208"/>
      <c r="F83" s="208"/>
      <c r="G83" s="244"/>
    </row>
    <row r="84" spans="1:6" ht="15.75">
      <c r="A84" s="198"/>
      <c r="B84" s="199" t="s">
        <v>579</v>
      </c>
      <c r="C84" s="186" t="s">
        <v>580</v>
      </c>
      <c r="D84" s="189"/>
      <c r="E84" s="189"/>
      <c r="F84" s="189"/>
    </row>
    <row r="85" spans="1:7" s="57" customFormat="1" ht="28.5" customHeight="1">
      <c r="A85" s="207"/>
      <c r="B85" s="203" t="s">
        <v>581</v>
      </c>
      <c r="C85" s="196" t="s">
        <v>582</v>
      </c>
      <c r="D85" s="208">
        <v>15020038</v>
      </c>
      <c r="E85" s="208">
        <f>E86+E91+E92</f>
        <v>14880000</v>
      </c>
      <c r="F85" s="208">
        <f>F86+F91+F92</f>
        <v>14880000</v>
      </c>
      <c r="G85" s="244"/>
    </row>
    <row r="86" spans="1:6" ht="28.5">
      <c r="A86" s="198"/>
      <c r="B86" s="199" t="s">
        <v>583</v>
      </c>
      <c r="C86" s="201" t="s">
        <v>584</v>
      </c>
      <c r="D86" s="187">
        <f>D87</f>
        <v>6050000</v>
      </c>
      <c r="E86" s="187">
        <f>E87</f>
        <v>6050000</v>
      </c>
      <c r="F86" s="187">
        <f>F87</f>
        <v>6050000</v>
      </c>
    </row>
    <row r="87" spans="1:7" s="81" customFormat="1" ht="45">
      <c r="A87" s="193"/>
      <c r="B87" s="192" t="s">
        <v>585</v>
      </c>
      <c r="C87" s="210" t="s">
        <v>586</v>
      </c>
      <c r="D87" s="187">
        <v>6050000</v>
      </c>
      <c r="E87" s="187">
        <v>6050000</v>
      </c>
      <c r="F87" s="187">
        <v>6050000</v>
      </c>
      <c r="G87" s="243"/>
    </row>
    <row r="88" spans="1:6" ht="15.75">
      <c r="A88" s="198"/>
      <c r="B88" s="199" t="s">
        <v>587</v>
      </c>
      <c r="C88" s="186" t="s">
        <v>588</v>
      </c>
      <c r="D88" s="189">
        <v>45268</v>
      </c>
      <c r="E88" s="189" t="s">
        <v>589</v>
      </c>
      <c r="F88" s="189" t="s">
        <v>589</v>
      </c>
    </row>
    <row r="89" spans="1:6" ht="15.75">
      <c r="A89" s="198"/>
      <c r="B89" s="199" t="s">
        <v>590</v>
      </c>
      <c r="C89" s="186" t="s">
        <v>405</v>
      </c>
      <c r="D89" s="189">
        <v>94770</v>
      </c>
      <c r="E89" s="189" t="s">
        <v>589</v>
      </c>
      <c r="F89" s="189" t="s">
        <v>589</v>
      </c>
    </row>
    <row r="90" spans="1:6" ht="28.5">
      <c r="A90" s="198"/>
      <c r="B90" s="199" t="s">
        <v>591</v>
      </c>
      <c r="C90" s="186" t="s">
        <v>592</v>
      </c>
      <c r="D90" s="189"/>
      <c r="E90" s="189"/>
      <c r="F90" s="189"/>
    </row>
    <row r="91" spans="1:7" s="247" customFormat="1" ht="45">
      <c r="A91" s="228"/>
      <c r="B91" s="199" t="s">
        <v>593</v>
      </c>
      <c r="C91" s="210" t="s">
        <v>594</v>
      </c>
      <c r="D91" s="187">
        <v>7530000</v>
      </c>
      <c r="E91" s="187">
        <v>7530000</v>
      </c>
      <c r="F91" s="187">
        <v>7530000</v>
      </c>
      <c r="G91" s="243"/>
    </row>
    <row r="92" spans="1:6" ht="45">
      <c r="A92" s="198"/>
      <c r="B92" s="203" t="s">
        <v>595</v>
      </c>
      <c r="C92" s="230" t="s">
        <v>596</v>
      </c>
      <c r="D92" s="187">
        <v>1300000</v>
      </c>
      <c r="E92" s="187">
        <v>1300000</v>
      </c>
      <c r="F92" s="187">
        <v>1300000</v>
      </c>
    </row>
    <row r="93" spans="1:6" ht="15.75">
      <c r="A93" s="198"/>
      <c r="B93" s="203" t="s">
        <v>597</v>
      </c>
      <c r="C93" s="96" t="s">
        <v>172</v>
      </c>
      <c r="D93" s="189">
        <v>1300000</v>
      </c>
      <c r="E93" s="189">
        <v>1300000</v>
      </c>
      <c r="F93" s="189">
        <v>1300000</v>
      </c>
    </row>
    <row r="94" spans="1:7" s="57" customFormat="1" ht="15.75">
      <c r="A94" s="207"/>
      <c r="B94" s="199"/>
      <c r="C94" s="201"/>
      <c r="D94" s="208"/>
      <c r="E94" s="208"/>
      <c r="F94" s="208"/>
      <c r="G94" s="244"/>
    </row>
    <row r="95" spans="1:7" ht="15.75">
      <c r="A95" s="198"/>
      <c r="B95" s="203" t="s">
        <v>598</v>
      </c>
      <c r="C95" s="186" t="s">
        <v>599</v>
      </c>
      <c r="D95" s="189"/>
      <c r="E95" s="189"/>
      <c r="F95" s="189"/>
      <c r="G95" s="234"/>
    </row>
    <row r="96" spans="1:8" s="77" customFormat="1" ht="15.75">
      <c r="A96" s="248"/>
      <c r="B96" s="249"/>
      <c r="C96" s="96" t="s">
        <v>600</v>
      </c>
      <c r="D96" s="197"/>
      <c r="E96" s="197"/>
      <c r="F96" s="197"/>
      <c r="G96" s="239"/>
      <c r="H96" s="240"/>
    </row>
    <row r="97" spans="1:7" s="238" customFormat="1" ht="30">
      <c r="A97" s="213"/>
      <c r="B97" s="195" t="s">
        <v>601</v>
      </c>
      <c r="C97" s="230" t="s">
        <v>602</v>
      </c>
      <c r="D97" s="187">
        <v>97658.6</v>
      </c>
      <c r="E97" s="187">
        <v>0</v>
      </c>
      <c r="F97" s="187">
        <v>0</v>
      </c>
      <c r="G97" s="237"/>
    </row>
    <row r="98" spans="1:7" s="57" customFormat="1" ht="30">
      <c r="A98" s="250"/>
      <c r="B98" s="195" t="s">
        <v>603</v>
      </c>
      <c r="C98" s="96" t="s">
        <v>604</v>
      </c>
      <c r="D98" s="208">
        <v>97658.6</v>
      </c>
      <c r="E98" s="208">
        <v>0</v>
      </c>
      <c r="F98" s="208">
        <v>0</v>
      </c>
      <c r="G98" s="244"/>
    </row>
    <row r="99" spans="1:6" ht="15.75">
      <c r="A99" s="198"/>
      <c r="B99" s="192" t="s">
        <v>445</v>
      </c>
      <c r="C99" s="186" t="s">
        <v>605</v>
      </c>
      <c r="D99" s="197"/>
      <c r="E99" s="197"/>
      <c r="F99" s="197"/>
    </row>
    <row r="100" spans="1:7" s="77" customFormat="1" ht="15.75">
      <c r="A100" s="194"/>
      <c r="B100" s="195" t="s">
        <v>606</v>
      </c>
      <c r="C100" s="186" t="s">
        <v>300</v>
      </c>
      <c r="D100" s="187">
        <v>10026927.75</v>
      </c>
      <c r="E100" s="187">
        <f>E101</f>
        <v>9948000</v>
      </c>
      <c r="F100" s="251">
        <v>9948000</v>
      </c>
      <c r="G100" s="245"/>
    </row>
    <row r="101" spans="1:7" s="81" customFormat="1" ht="15.75">
      <c r="A101" s="193"/>
      <c r="B101" s="192" t="s">
        <v>607</v>
      </c>
      <c r="C101" s="196" t="s">
        <v>608</v>
      </c>
      <c r="D101" s="187">
        <v>10026927.75</v>
      </c>
      <c r="E101" s="208">
        <f>E102+E105</f>
        <v>9948000</v>
      </c>
      <c r="F101" s="252">
        <f>F102+F105</f>
        <v>9948000</v>
      </c>
      <c r="G101" s="243"/>
    </row>
    <row r="102" spans="1:7" s="57" customFormat="1" ht="28.5">
      <c r="A102" s="207"/>
      <c r="B102" s="203" t="s">
        <v>609</v>
      </c>
      <c r="C102" s="186" t="s">
        <v>610</v>
      </c>
      <c r="D102" s="189">
        <v>9448000</v>
      </c>
      <c r="E102" s="189">
        <v>9448000</v>
      </c>
      <c r="F102" s="189">
        <v>9448000</v>
      </c>
      <c r="G102" s="244"/>
    </row>
    <row r="103" spans="1:7" s="57" customFormat="1" ht="28.5">
      <c r="A103" s="214"/>
      <c r="B103" s="203" t="s">
        <v>611</v>
      </c>
      <c r="C103" s="186" t="s">
        <v>612</v>
      </c>
      <c r="D103" s="189">
        <v>49239</v>
      </c>
      <c r="E103" s="189" t="s">
        <v>589</v>
      </c>
      <c r="F103" s="189" t="s">
        <v>589</v>
      </c>
      <c r="G103" s="244"/>
    </row>
    <row r="104" spans="1:7" s="57" customFormat="1" ht="28.5">
      <c r="A104" s="214"/>
      <c r="B104" s="203" t="s">
        <v>613</v>
      </c>
      <c r="C104" s="186" t="s">
        <v>614</v>
      </c>
      <c r="D104" s="189">
        <v>29688.75</v>
      </c>
      <c r="E104" s="189" t="s">
        <v>589</v>
      </c>
      <c r="F104" s="189" t="s">
        <v>589</v>
      </c>
      <c r="G104" s="244"/>
    </row>
    <row r="105" spans="1:7" s="238" customFormat="1" ht="28.5">
      <c r="A105" s="213"/>
      <c r="B105" s="195" t="s">
        <v>615</v>
      </c>
      <c r="C105" s="186" t="s">
        <v>616</v>
      </c>
      <c r="D105" s="187">
        <v>500000</v>
      </c>
      <c r="E105" s="187">
        <f>E106</f>
        <v>500000</v>
      </c>
      <c r="F105" s="187">
        <f>F106</f>
        <v>500000</v>
      </c>
      <c r="G105" s="237"/>
    </row>
    <row r="106" spans="1:7" s="57" customFormat="1" ht="30">
      <c r="A106" s="250"/>
      <c r="B106" s="192" t="s">
        <v>617</v>
      </c>
      <c r="C106" s="206" t="s">
        <v>306</v>
      </c>
      <c r="D106" s="208">
        <v>500000</v>
      </c>
      <c r="E106" s="208">
        <f>SUM(E107:E107)</f>
        <v>500000</v>
      </c>
      <c r="F106" s="208">
        <f>SUM(F107:F107)</f>
        <v>500000</v>
      </c>
      <c r="G106" s="244"/>
    </row>
    <row r="107" spans="1:6" ht="15.75">
      <c r="A107" s="198"/>
      <c r="B107" s="203" t="s">
        <v>618</v>
      </c>
      <c r="C107" s="96" t="s">
        <v>172</v>
      </c>
      <c r="D107" s="189">
        <v>500000</v>
      </c>
      <c r="E107" s="189">
        <v>500000</v>
      </c>
      <c r="F107" s="189">
        <v>500000</v>
      </c>
    </row>
    <row r="108" spans="1:7" s="81" customFormat="1" ht="15.75">
      <c r="A108" s="193"/>
      <c r="B108" s="192" t="s">
        <v>433</v>
      </c>
      <c r="C108" s="253" t="s">
        <v>619</v>
      </c>
      <c r="D108" s="187"/>
      <c r="E108" s="187"/>
      <c r="F108" s="187"/>
      <c r="G108" s="243"/>
    </row>
    <row r="109" spans="2:6" ht="15.75">
      <c r="B109" s="190" t="s">
        <v>620</v>
      </c>
      <c r="C109" s="253" t="s">
        <v>463</v>
      </c>
      <c r="D109" s="189">
        <v>990000</v>
      </c>
      <c r="E109" s="189">
        <v>990000</v>
      </c>
      <c r="F109" s="189">
        <v>990000</v>
      </c>
    </row>
    <row r="110" spans="2:6" ht="15.75">
      <c r="B110" s="190" t="s">
        <v>621</v>
      </c>
      <c r="C110" s="254" t="s">
        <v>622</v>
      </c>
      <c r="D110" s="189"/>
      <c r="E110" s="189"/>
      <c r="F110" s="189"/>
    </row>
    <row r="111" spans="2:6" ht="15.75">
      <c r="B111" s="190"/>
      <c r="C111" s="186"/>
      <c r="D111" s="189"/>
      <c r="E111" s="189"/>
      <c r="F111" s="189"/>
    </row>
    <row r="112" spans="2:6" ht="15.75">
      <c r="B112" s="174"/>
      <c r="C112" s="175"/>
      <c r="D112" s="176"/>
      <c r="E112" s="176"/>
      <c r="F112" s="176"/>
    </row>
    <row r="113" spans="2:6" ht="15.75">
      <c r="B113" s="174"/>
      <c r="C113" s="255"/>
      <c r="D113" s="176"/>
      <c r="E113" s="176"/>
      <c r="F113" s="176"/>
    </row>
    <row r="114" spans="2:6" ht="15.75">
      <c r="B114" s="174"/>
      <c r="C114" s="175"/>
      <c r="D114" s="176"/>
      <c r="E114" s="176"/>
      <c r="F114" s="176"/>
    </row>
  </sheetData>
  <sheetProtection/>
  <mergeCells count="2">
    <mergeCell ref="C1:D1"/>
    <mergeCell ref="B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2016-04-07T02:15:47Z</cp:lastPrinted>
  <dcterms:created xsi:type="dcterms:W3CDTF">1999-06-18T11:49:53Z</dcterms:created>
  <dcterms:modified xsi:type="dcterms:W3CDTF">2016-06-24T03:08:33Z</dcterms:modified>
  <cp:category/>
  <cp:version/>
  <cp:contentType/>
  <cp:contentStatus/>
</cp:coreProperties>
</file>